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wybieralne'!$A$1:$K$30</definedName>
    <definedName name="_xlnm.Print_Area" localSheetId="0">'roczna'!$A$1:$Q$55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<sst xmlns="http://schemas.openxmlformats.org/spreadsheetml/2006/main" count="525" uniqueCount="155">
  <si>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</si>
  <si>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</si>
  <si>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</si>
  <si>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</si>
  <si>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</si>
  <si>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</si>
  <si>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</si>
  <si>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</si>
  <si>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</si>
  <si>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</si>
  <si>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</si>
  <si>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</si>
  <si>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</si>
  <si>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</si>
  <si>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</si>
  <si>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</si>
  <si>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</si>
  <si>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</si>
  <si>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</si>
  <si>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</si>
  <si>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</si>
  <si>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</si>
  <si>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</si>
  <si>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</si>
  <si>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</si>
  <si>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</si>
  <si>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</si>
  <si>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</si>
  <si>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</si>
  <si>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</si>
  <si>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</si>
  <si>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</si>
  <si>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</si>
  <si>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</si>
  <si>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</si>
  <si>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</si>
  <si>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</si>
  <si>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</si>
  <si>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</si>
  <si>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</si>
  <si>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</si>
  <si>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</si>
  <si>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</si>
  <si>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</si>
  <si>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</si>
  <si>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</si>
  <si>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</si>
  <si>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</si>
  <si>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</si>
  <si>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</si>
  <si>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</si>
  <si>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</si>
  <si>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</si>
  <si>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</si>
  <si>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</si>
  <si>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</si>
  <si>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</si>
  <si>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</si>
  <si>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</si>
  <si>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</si>
  <si>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</si>
  <si>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</si>
  <si>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</si>
  <si>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</si>
  <si>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</si>
  <si>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</si>
  <si>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</si>
  <si>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stacjonarne</t>
  </si>
  <si>
    <t>ćwicz.</t>
  </si>
  <si>
    <t>ADMINISTRACJA</t>
  </si>
  <si>
    <t>pierwszy</t>
  </si>
  <si>
    <t>ogólnoakademicki</t>
  </si>
  <si>
    <t>Nauka administracji</t>
  </si>
  <si>
    <t>E</t>
  </si>
  <si>
    <t>Wstęp do prawoznawstwa</t>
  </si>
  <si>
    <t>I, II</t>
  </si>
  <si>
    <t>Historia administracji</t>
  </si>
  <si>
    <t>Prawo konstytucyjne</t>
  </si>
  <si>
    <t>Podstawy makro i mikroekonomii</t>
  </si>
  <si>
    <t>Teoria organizacji i zarządzania</t>
  </si>
  <si>
    <t>Podstawy prawa karnego</t>
  </si>
  <si>
    <t>Z</t>
  </si>
  <si>
    <t xml:space="preserve">Przedmioty wybieralne </t>
  </si>
  <si>
    <t>Podstawy prawa międzynarodowego</t>
  </si>
  <si>
    <t>Zarys prawa cywilnego z umowami w administracji</t>
  </si>
  <si>
    <t>Prawo administracyjne cz.ogólna</t>
  </si>
  <si>
    <t>Finanse publiczne i prawo finansowe</t>
  </si>
  <si>
    <t>Język obcy</t>
  </si>
  <si>
    <t>* praktyki na kierunku administracja mogą być odbywane na II roku studiów w sem. letnim (praktyki długoterminowe) lub w okresie od 1.07-30.09 po zakończeniu sem. letniego II roku jako praktyki wakacyjne (punkty doliczone do III roku)</t>
  </si>
  <si>
    <t>Publiczne prawo gospodarcze</t>
  </si>
  <si>
    <t>Prawo samorządowe</t>
  </si>
  <si>
    <t>Prawo administracyjne cz.szczególna</t>
  </si>
  <si>
    <t>Postępowanie administracyjne</t>
  </si>
  <si>
    <t>Prawo pracy</t>
  </si>
  <si>
    <t>Informatyka w administracji</t>
  </si>
  <si>
    <t>Seminarium licencjackie</t>
  </si>
  <si>
    <t>Praktyki*</t>
  </si>
  <si>
    <t>1. Administracyjno-prawny status osobowy obywatela polskiego- sem. zimowy</t>
  </si>
  <si>
    <t>1. Dokumenty tożsamości- ewidencje i rejestry- sem. zimowy</t>
  </si>
  <si>
    <t>2. Prawo budowlane, planowania zagospodarowania przestrzennego i gospodarowania nieruchomościami- sem. zimowy</t>
  </si>
  <si>
    <t>3. Prawo przeciwdziałania uzależnieniom- ochrona zdrowia- sem. letni</t>
  </si>
  <si>
    <t>3. Ochrona i opieka nad zabytkami- działalność kulturalna- sem. letni</t>
  </si>
  <si>
    <t>Historia polskiego prawa sądowego</t>
  </si>
  <si>
    <t>Historia prawa sądowego na świecie</t>
  </si>
  <si>
    <t>Polityka kryminalna</t>
  </si>
  <si>
    <t>Sądownictwo konstytucyjne</t>
  </si>
  <si>
    <t>Prawo zamówień publicznych</t>
  </si>
  <si>
    <t>Ekonomiczna analiza prawa</t>
  </si>
  <si>
    <t>Europejskie programy strukturalne rozwoju obszarów wiejskich</t>
  </si>
  <si>
    <t>Etyka urzędnicza</t>
  </si>
  <si>
    <t>Postępowanie administracyjne na świecie</t>
  </si>
  <si>
    <t>Prawo dyplomatyczne i konsularne oraz protokół dyplomatyczny</t>
  </si>
  <si>
    <t>Podstawowe prawa człowieka</t>
  </si>
  <si>
    <t>Prawo urzędnicze</t>
  </si>
  <si>
    <t>The United States Income Tax System</t>
  </si>
  <si>
    <t>The EU System of Judical Protection</t>
  </si>
  <si>
    <t>2. Administracyjno- prawny status cudzoziemca w Polsce- sem. zimowy</t>
  </si>
  <si>
    <t>ZP</t>
  </si>
  <si>
    <t>ZW</t>
  </si>
  <si>
    <t>►</t>
  </si>
  <si>
    <t>zdać egzamin licencjacki</t>
  </si>
  <si>
    <t>Aby uzyskać tytuł licencjata ADMINISTRACJI należy:</t>
  </si>
  <si>
    <t>zaliczyć 3 lata studiów zgodnie z powyższym programem zajęć</t>
  </si>
  <si>
    <t>odbyć obowiązkowe szkolenie  BHP</t>
  </si>
  <si>
    <t xml:space="preserve"> BLOK II - po 20 godzin na każde zagadnienie</t>
  </si>
  <si>
    <t xml:space="preserve"> BLOK I - po 20 godzin na każde zagadnienie</t>
  </si>
  <si>
    <t xml:space="preserve">Wychowanie fizyczne </t>
  </si>
  <si>
    <t>I,II</t>
  </si>
  <si>
    <t>Statystyka/Podstawy rachunkowości</t>
  </si>
  <si>
    <t>Zasady tworzenia prawa/ Zasady stosowania i wykładni prawa</t>
  </si>
  <si>
    <t>Socjologia/ Filozofia</t>
  </si>
  <si>
    <t>Moduł wybieralny**</t>
  </si>
  <si>
    <t>*** student wybiera blok tematyczny (I albo II) złożony z 3 konwersatoriów; w ramach bloku student musi zaliczyć wszystkie konwersatoria</t>
  </si>
  <si>
    <t>Konwersatoria- prawo administracyjne              cz. szczególna***</t>
  </si>
  <si>
    <t>II,III</t>
  </si>
  <si>
    <t>** na II roku studiów student musi uzyskać 4 punkty ECTS w ramach modułów wybieralnych,                                                                                 **na III roku studiów student musi uzyskać 4 punkty ECTS w ramach modułów wybieralnych</t>
  </si>
  <si>
    <t>Ustrój sądownictwa/Ustrój prokuratury i prawniczych samorządów zawodowych</t>
  </si>
  <si>
    <t xml:space="preserve">Plan studiów zatwierdzony przez Rade Wydziału Prawa i Administracji        </t>
  </si>
  <si>
    <t>Podstawy prawa UE***</t>
  </si>
  <si>
    <t xml:space="preserve">Argumentacja w praktyce prawniczej </t>
  </si>
  <si>
    <t>Politologia</t>
  </si>
  <si>
    <t>Prawo organizacji społecznych</t>
  </si>
  <si>
    <t>Współczesne ustroje państw europejskich</t>
  </si>
  <si>
    <t>Postępowanie egzekucyjne w administracji</t>
  </si>
  <si>
    <t>International Labour Law</t>
  </si>
  <si>
    <t>Równie traktowanie i zakaz dyskryminacji w zatrudnieniu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</si>
  <si>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</si>
  <si>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</si>
  <si>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</si>
  <si>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>Polityka wizowa, azylowa i migracyjna w Unii Europejskiej</t>
  </si>
  <si>
    <t>*** wymiennie można zaliczyć  wykład w języku angielskim Introduction to European Institutional Law 45 godz. (7 ECTS)</t>
  </si>
  <si>
    <t>odbyć obowiązkowe szkolenie  z zakresu prawa autorskiego oraz ochrony własności intelektualnej</t>
  </si>
  <si>
    <t>Praca licencjacka i egzamin licencjacki</t>
  </si>
  <si>
    <t>2016/2017</t>
  </si>
  <si>
    <t>w dn. 8.04.2016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</si>
</sst>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zcionka tekstu podstawowego"/>
      <family val="0"/>
    </font>
    <font>
      <i/>
      <sz val="10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1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2"/>
      <color indexed="17"/>
      <name val="Arial"/>
      <family val="2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72" fillId="27" borderId="1" applyNumberFormat="0" applyAlignment="0" applyProtection="0"/>
    <xf numFmtId="9" fontId="1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34" fillId="0" borderId="0" xfId="0" applyFont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165" fontId="37" fillId="34" borderId="1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59" applyNumberFormat="1" applyFont="1" applyFill="1" applyBorder="1" applyAlignment="1" applyProtection="1">
      <alignment/>
      <protection/>
    </xf>
    <xf numFmtId="0" fontId="25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0" fontId="24" fillId="42" borderId="10" xfId="59" applyNumberFormat="1" applyFont="1" applyFill="1" applyBorder="1" applyAlignment="1" applyProtection="1">
      <alignment wrapText="1"/>
      <protection/>
    </xf>
    <xf numFmtId="0" fontId="24" fillId="43" borderId="10" xfId="59" applyNumberFormat="1" applyFont="1" applyFill="1" applyBorder="1" applyAlignment="1" applyProtection="1">
      <alignment/>
      <protection/>
    </xf>
    <xf numFmtId="0" fontId="2" fillId="42" borderId="10" xfId="52" applyFont="1" applyFill="1" applyBorder="1" applyAlignment="1" applyProtection="1">
      <alignment horizontal="center" vertical="center"/>
      <protection locked="0"/>
    </xf>
    <xf numFmtId="0" fontId="43" fillId="35" borderId="0" xfId="52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wrapText="1" indent="1"/>
      <protection locked="0"/>
    </xf>
    <xf numFmtId="0" fontId="24" fillId="41" borderId="10" xfId="52" applyFont="1" applyFill="1" applyBorder="1" applyAlignment="1" applyProtection="1">
      <alignment horizontal="left" vertical="center" wrapText="1" indent="1"/>
      <protection locked="0"/>
    </xf>
    <xf numFmtId="0" fontId="45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38" borderId="10" xfId="0" applyNumberForma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37" fillId="34" borderId="10" xfId="0" applyNumberFormat="1" applyFont="1" applyFill="1" applyBorder="1" applyAlignment="1" applyProtection="1">
      <alignment horizontal="center" vertical="center"/>
      <protection hidden="1"/>
    </xf>
    <xf numFmtId="166" fontId="31" fillId="34" borderId="10" xfId="0" applyNumberFormat="1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6" fillId="40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 indent="1"/>
    </xf>
    <xf numFmtId="0" fontId="45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42" borderId="10" xfId="59" applyNumberFormat="1" applyFont="1" applyFill="1" applyBorder="1" applyAlignment="1" applyProtection="1">
      <alignment wrapText="1"/>
      <protection/>
    </xf>
    <xf numFmtId="0" fontId="45" fillId="42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17" fillId="0" borderId="18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6" fillId="0" borderId="0" xfId="0" applyFont="1" applyAlignment="1" applyProtection="1">
      <alignment horizontal="right" wrapText="1"/>
      <protection locked="0"/>
    </xf>
    <xf numFmtId="0" fontId="39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8" fillId="0" borderId="14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166" fontId="29" fillId="38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>
      <alignment horizontal="center"/>
    </xf>
    <xf numFmtId="0" fontId="29" fillId="38" borderId="10" xfId="0" applyFont="1" applyFill="1" applyBorder="1" applyAlignment="1">
      <alignment horizontal="left" vertical="center" wrapText="1" indent="1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6" fillId="40" borderId="23" xfId="0" applyFont="1" applyFill="1" applyBorder="1" applyAlignment="1">
      <alignment horizontal="center"/>
    </xf>
    <xf numFmtId="0" fontId="46" fillId="40" borderId="24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 wrapText="1"/>
    </xf>
    <xf numFmtId="0" fontId="16" fillId="40" borderId="26" xfId="0" applyFont="1" applyFill="1" applyBorder="1" applyAlignment="1">
      <alignment horizontal="center" wrapText="1"/>
    </xf>
    <xf numFmtId="0" fontId="16" fillId="40" borderId="27" xfId="0" applyFont="1" applyFill="1" applyBorder="1" applyAlignment="1">
      <alignment horizontal="center" wrapText="1"/>
    </xf>
    <xf numFmtId="0" fontId="17" fillId="40" borderId="23" xfId="0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3" fillId="40" borderId="23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5" fillId="42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8.3984375" style="0" customWidth="1"/>
    <col min="15" max="15" width="11.59765625" style="133" customWidth="1"/>
    <col min="16" max="16" width="10.8984375" style="133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83" t="s">
        <v>69</v>
      </c>
      <c r="F2" s="183"/>
      <c r="G2" s="183"/>
      <c r="H2" s="183"/>
      <c r="I2" s="183"/>
      <c r="J2" s="183"/>
      <c r="K2" s="183"/>
      <c r="L2" s="1"/>
      <c r="M2" s="25"/>
    </row>
    <row r="3" spans="1:18" ht="18">
      <c r="A3" s="10"/>
      <c r="B3" s="10"/>
      <c r="C3" s="3"/>
      <c r="D3" s="11" t="s">
        <v>29</v>
      </c>
      <c r="E3" s="184" t="s">
        <v>71</v>
      </c>
      <c r="F3" s="185"/>
      <c r="G3" s="185"/>
      <c r="H3" s="185"/>
      <c r="I3" s="185"/>
      <c r="J3" s="185"/>
      <c r="K3" s="185"/>
      <c r="L3" s="3"/>
      <c r="M3" s="25"/>
      <c r="N3" s="25"/>
      <c r="O3" s="134"/>
      <c r="P3" s="134"/>
      <c r="Q3" s="15"/>
      <c r="R3" s="9"/>
    </row>
    <row r="4" spans="1:18" ht="18">
      <c r="A4" s="10"/>
      <c r="B4" s="10"/>
      <c r="C4" s="3"/>
      <c r="D4" s="11" t="s">
        <v>16</v>
      </c>
      <c r="E4" s="186" t="s">
        <v>70</v>
      </c>
      <c r="F4" s="186"/>
      <c r="G4" s="186"/>
      <c r="H4" s="186"/>
      <c r="I4" s="186"/>
      <c r="J4" s="186"/>
      <c r="K4" s="186"/>
      <c r="L4" s="3"/>
      <c r="M4" s="25"/>
      <c r="N4" s="25"/>
      <c r="O4" s="134"/>
      <c r="P4" s="134"/>
      <c r="Q4" s="15"/>
      <c r="R4" s="9"/>
    </row>
    <row r="5" spans="1:18" ht="18">
      <c r="A5" s="10"/>
      <c r="B5" s="10"/>
      <c r="C5" s="3"/>
      <c r="D5" s="11" t="s">
        <v>17</v>
      </c>
      <c r="E5" s="186" t="s">
        <v>67</v>
      </c>
      <c r="F5" s="186"/>
      <c r="G5" s="186"/>
      <c r="H5" s="186"/>
      <c r="I5" s="186"/>
      <c r="J5" s="186"/>
      <c r="K5" s="186"/>
      <c r="L5" s="3"/>
      <c r="M5" s="25"/>
      <c r="N5" s="25"/>
      <c r="O5" s="134"/>
      <c r="P5" s="134"/>
      <c r="Q5" s="15"/>
      <c r="R5" s="9"/>
    </row>
    <row r="6" spans="1:18" ht="15.75" customHeight="1">
      <c r="A6" s="10"/>
      <c r="B6" s="10"/>
      <c r="C6" s="3"/>
      <c r="D6" s="11" t="s">
        <v>19</v>
      </c>
      <c r="E6" s="187" t="s">
        <v>153</v>
      </c>
      <c r="F6" s="187"/>
      <c r="G6" s="187"/>
      <c r="H6" s="187"/>
      <c r="I6" s="187"/>
      <c r="J6" s="187"/>
      <c r="K6" s="187"/>
      <c r="L6" s="3"/>
      <c r="M6" s="26"/>
      <c r="N6" s="26"/>
      <c r="O6" s="134"/>
      <c r="P6" s="134"/>
      <c r="Q6" s="15"/>
      <c r="R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89" t="s">
        <v>56</v>
      </c>
      <c r="P7" s="189"/>
      <c r="Q7" s="28"/>
    </row>
    <row r="8" spans="2:17" ht="21" customHeight="1">
      <c r="B8" s="182" t="s">
        <v>14</v>
      </c>
      <c r="C8" s="182" t="s">
        <v>0</v>
      </c>
      <c r="D8" s="191" t="s">
        <v>1</v>
      </c>
      <c r="E8" s="180" t="s">
        <v>2</v>
      </c>
      <c r="F8" s="180"/>
      <c r="G8" s="180"/>
      <c r="H8" s="180"/>
      <c r="I8" s="180"/>
      <c r="J8" s="180"/>
      <c r="K8" s="180"/>
      <c r="L8" s="192" t="s">
        <v>46</v>
      </c>
      <c r="M8" s="76"/>
      <c r="N8" s="190" t="s">
        <v>62</v>
      </c>
      <c r="O8" s="193" t="s">
        <v>21</v>
      </c>
      <c r="P8" s="193"/>
      <c r="Q8" s="193"/>
    </row>
    <row r="9" spans="2:17" ht="20.25" customHeight="1">
      <c r="B9" s="182"/>
      <c r="C9" s="182"/>
      <c r="D9" s="191"/>
      <c r="E9" s="188" t="s">
        <v>3</v>
      </c>
      <c r="F9" s="180" t="s">
        <v>4</v>
      </c>
      <c r="G9" s="180"/>
      <c r="H9" s="180"/>
      <c r="I9" s="180"/>
      <c r="J9" s="180" t="s">
        <v>5</v>
      </c>
      <c r="K9" s="188" t="s">
        <v>6</v>
      </c>
      <c r="L9" s="192"/>
      <c r="M9" s="77"/>
      <c r="N9" s="190"/>
      <c r="O9" s="181" t="s">
        <v>15</v>
      </c>
      <c r="P9" s="181" t="s">
        <v>43</v>
      </c>
      <c r="Q9" s="178" t="s">
        <v>66</v>
      </c>
    </row>
    <row r="10" spans="2:17" ht="29.25" customHeight="1">
      <c r="B10" s="182"/>
      <c r="C10" s="182"/>
      <c r="D10" s="191"/>
      <c r="E10" s="188"/>
      <c r="F10" s="32" t="s">
        <v>7</v>
      </c>
      <c r="G10" s="32" t="s">
        <v>68</v>
      </c>
      <c r="H10" s="32" t="s">
        <v>45</v>
      </c>
      <c r="I10" s="32" t="s">
        <v>8</v>
      </c>
      <c r="J10" s="180"/>
      <c r="K10" s="188"/>
      <c r="L10" s="192"/>
      <c r="M10" s="77"/>
      <c r="N10" s="190"/>
      <c r="O10" s="181"/>
      <c r="P10" s="181"/>
      <c r="Q10" s="178"/>
    </row>
    <row r="11" spans="2:17" ht="19.5" customHeight="1">
      <c r="B11" s="176" t="s">
        <v>9</v>
      </c>
      <c r="C11" s="33" t="s">
        <v>9</v>
      </c>
      <c r="D11" s="34" t="s">
        <v>72</v>
      </c>
      <c r="E11" s="35"/>
      <c r="F11" s="36">
        <v>45</v>
      </c>
      <c r="G11" s="36">
        <v>15</v>
      </c>
      <c r="H11" s="36"/>
      <c r="I11" s="37">
        <f aca="true" t="shared" si="0" ref="I11:I22">SUM(F11:G11)</f>
        <v>60</v>
      </c>
      <c r="J11" s="36" t="s">
        <v>73</v>
      </c>
      <c r="K11" s="38">
        <v>6</v>
      </c>
      <c r="L11" s="33" t="s">
        <v>117</v>
      </c>
      <c r="M11" s="78"/>
      <c r="N11" s="132" t="str">
        <f>L11</f>
        <v>ZP</v>
      </c>
      <c r="O11" s="135">
        <f>G11/I11*1/3*K11</f>
        <v>0.5</v>
      </c>
      <c r="P11" s="135">
        <f>I11/30</f>
        <v>2</v>
      </c>
      <c r="Q11" s="73"/>
    </row>
    <row r="12" spans="2:17" ht="19.5" customHeight="1">
      <c r="B12" s="176"/>
      <c r="C12" s="33" t="s">
        <v>9</v>
      </c>
      <c r="D12" s="34" t="s">
        <v>74</v>
      </c>
      <c r="E12" s="35"/>
      <c r="F12" s="36">
        <v>30</v>
      </c>
      <c r="G12" s="36">
        <v>30</v>
      </c>
      <c r="H12" s="36"/>
      <c r="I12" s="37">
        <f t="shared" si="0"/>
        <v>60</v>
      </c>
      <c r="J12" s="39" t="s">
        <v>73</v>
      </c>
      <c r="K12" s="38">
        <v>6</v>
      </c>
      <c r="L12" s="33" t="s">
        <v>117</v>
      </c>
      <c r="M12" s="78"/>
      <c r="N12" s="132" t="str">
        <f aca="true" t="shared" si="1" ref="N12:N22">L12</f>
        <v>ZP</v>
      </c>
      <c r="O12" s="135">
        <f aca="true" t="shared" si="2" ref="O12:O40">G12/I12*1/3*K12</f>
        <v>1</v>
      </c>
      <c r="P12" s="135">
        <f aca="true" t="shared" si="3" ref="P12:P22">I12/30</f>
        <v>2</v>
      </c>
      <c r="Q12" s="73"/>
    </row>
    <row r="13" spans="2:17" ht="19.5" customHeight="1">
      <c r="B13" s="176"/>
      <c r="C13" s="33" t="s">
        <v>9</v>
      </c>
      <c r="D13" s="34" t="s">
        <v>76</v>
      </c>
      <c r="E13" s="35"/>
      <c r="F13" s="36">
        <v>30</v>
      </c>
      <c r="G13" s="40">
        <v>15</v>
      </c>
      <c r="H13" s="36"/>
      <c r="I13" s="37">
        <f t="shared" si="0"/>
        <v>45</v>
      </c>
      <c r="J13" s="36" t="s">
        <v>73</v>
      </c>
      <c r="K13" s="38">
        <v>5</v>
      </c>
      <c r="L13" s="33" t="s">
        <v>117</v>
      </c>
      <c r="M13" s="78"/>
      <c r="N13" s="132" t="str">
        <f t="shared" si="1"/>
        <v>ZP</v>
      </c>
      <c r="O13" s="135">
        <f t="shared" si="2"/>
        <v>0.5555555555555556</v>
      </c>
      <c r="P13" s="135">
        <f t="shared" si="3"/>
        <v>1.5</v>
      </c>
      <c r="Q13" s="73"/>
    </row>
    <row r="14" spans="2:17" s="130" customFormat="1" ht="33" customHeight="1">
      <c r="B14" s="176"/>
      <c r="C14" s="33" t="s">
        <v>9</v>
      </c>
      <c r="D14" s="126" t="s">
        <v>136</v>
      </c>
      <c r="E14" s="128"/>
      <c r="F14" s="36">
        <v>30</v>
      </c>
      <c r="G14" s="36"/>
      <c r="H14" s="36"/>
      <c r="I14" s="37">
        <f>SUM(F14:G14)</f>
        <v>30</v>
      </c>
      <c r="J14" s="36" t="s">
        <v>81</v>
      </c>
      <c r="K14" s="38">
        <v>4</v>
      </c>
      <c r="L14" s="33" t="s">
        <v>118</v>
      </c>
      <c r="M14" s="78"/>
      <c r="N14" s="132" t="str">
        <f t="shared" si="1"/>
        <v>ZW</v>
      </c>
      <c r="O14" s="135">
        <f t="shared" si="2"/>
        <v>0</v>
      </c>
      <c r="P14" s="135">
        <f t="shared" si="3"/>
        <v>1</v>
      </c>
      <c r="Q14" s="129"/>
    </row>
    <row r="15" spans="2:17" ht="30.75" customHeight="1">
      <c r="B15" s="176"/>
      <c r="C15" s="33" t="s">
        <v>9</v>
      </c>
      <c r="D15" s="94" t="s">
        <v>130</v>
      </c>
      <c r="E15" s="35"/>
      <c r="F15" s="36">
        <v>30</v>
      </c>
      <c r="G15" s="36"/>
      <c r="H15" s="36"/>
      <c r="I15" s="37">
        <f t="shared" si="0"/>
        <v>30</v>
      </c>
      <c r="J15" s="39" t="s">
        <v>81</v>
      </c>
      <c r="K15" s="38">
        <v>4</v>
      </c>
      <c r="L15" s="33" t="s">
        <v>118</v>
      </c>
      <c r="M15" s="78"/>
      <c r="N15" s="132" t="str">
        <f t="shared" si="1"/>
        <v>ZW</v>
      </c>
      <c r="O15" s="135">
        <f t="shared" si="2"/>
        <v>0</v>
      </c>
      <c r="P15" s="135">
        <f t="shared" si="3"/>
        <v>1</v>
      </c>
      <c r="Q15" s="75"/>
    </row>
    <row r="16" spans="2:17" s="130" customFormat="1" ht="30.75" customHeight="1">
      <c r="B16" s="176"/>
      <c r="C16" s="33" t="s">
        <v>9</v>
      </c>
      <c r="D16" s="42" t="s">
        <v>126</v>
      </c>
      <c r="E16" s="128"/>
      <c r="F16" s="36"/>
      <c r="G16" s="36">
        <v>30</v>
      </c>
      <c r="H16" s="36"/>
      <c r="I16" s="37">
        <f t="shared" si="0"/>
        <v>30</v>
      </c>
      <c r="J16" s="39" t="s">
        <v>81</v>
      </c>
      <c r="K16" s="38">
        <v>1</v>
      </c>
      <c r="L16" s="33" t="s">
        <v>118</v>
      </c>
      <c r="M16" s="78"/>
      <c r="N16" s="132" t="str">
        <f t="shared" si="1"/>
        <v>ZW</v>
      </c>
      <c r="O16" s="135">
        <f t="shared" si="2"/>
        <v>0.3333333333333333</v>
      </c>
      <c r="P16" s="135">
        <f t="shared" si="3"/>
        <v>1</v>
      </c>
      <c r="Q16" s="131"/>
    </row>
    <row r="17" spans="2:17" ht="19.5" customHeight="1">
      <c r="B17" s="176"/>
      <c r="C17" s="33" t="s">
        <v>75</v>
      </c>
      <c r="D17" s="34" t="s">
        <v>77</v>
      </c>
      <c r="E17" s="35"/>
      <c r="F17" s="36">
        <v>60</v>
      </c>
      <c r="G17" s="40">
        <v>30</v>
      </c>
      <c r="H17" s="36"/>
      <c r="I17" s="37">
        <f t="shared" si="0"/>
        <v>90</v>
      </c>
      <c r="J17" s="36" t="s">
        <v>73</v>
      </c>
      <c r="K17" s="38">
        <v>8</v>
      </c>
      <c r="L17" s="33" t="s">
        <v>117</v>
      </c>
      <c r="M17" s="78"/>
      <c r="N17" s="132" t="str">
        <f t="shared" si="1"/>
        <v>ZP</v>
      </c>
      <c r="O17" s="135">
        <f t="shared" si="2"/>
        <v>0.8888888888888888</v>
      </c>
      <c r="P17" s="135">
        <f t="shared" si="3"/>
        <v>3</v>
      </c>
      <c r="Q17" s="73"/>
    </row>
    <row r="18" spans="2:17" ht="19.5" customHeight="1">
      <c r="B18" s="176"/>
      <c r="C18" s="33" t="s">
        <v>75</v>
      </c>
      <c r="D18" s="34" t="s">
        <v>78</v>
      </c>
      <c r="E18" s="35"/>
      <c r="F18" s="36">
        <v>60</v>
      </c>
      <c r="G18" s="36">
        <v>60</v>
      </c>
      <c r="H18" s="36"/>
      <c r="I18" s="37">
        <f t="shared" si="0"/>
        <v>120</v>
      </c>
      <c r="J18" s="36" t="s">
        <v>73</v>
      </c>
      <c r="K18" s="38">
        <v>10</v>
      </c>
      <c r="L18" s="33" t="s">
        <v>117</v>
      </c>
      <c r="M18" s="78"/>
      <c r="N18" s="132" t="str">
        <f t="shared" si="1"/>
        <v>ZP</v>
      </c>
      <c r="O18" s="135">
        <f t="shared" si="2"/>
        <v>1.6666666666666665</v>
      </c>
      <c r="P18" s="135">
        <f t="shared" si="3"/>
        <v>4</v>
      </c>
      <c r="Q18" s="73"/>
    </row>
    <row r="19" spans="2:17" ht="19.5" customHeight="1">
      <c r="B19" s="176"/>
      <c r="C19" s="33" t="s">
        <v>127</v>
      </c>
      <c r="D19" s="34" t="s">
        <v>80</v>
      </c>
      <c r="E19" s="35"/>
      <c r="F19" s="36">
        <v>60</v>
      </c>
      <c r="G19" s="36">
        <v>15</v>
      </c>
      <c r="H19" s="36"/>
      <c r="I19" s="37">
        <f>SUM(F19:G19)</f>
        <v>75</v>
      </c>
      <c r="J19" s="36" t="s">
        <v>73</v>
      </c>
      <c r="K19" s="38">
        <v>7</v>
      </c>
      <c r="L19" s="33" t="s">
        <v>117</v>
      </c>
      <c r="M19" s="78"/>
      <c r="N19" s="132" t="str">
        <f t="shared" si="1"/>
        <v>ZP</v>
      </c>
      <c r="O19" s="135">
        <f t="shared" si="2"/>
        <v>0.4666666666666667</v>
      </c>
      <c r="P19" s="135">
        <f t="shared" si="3"/>
        <v>2.5</v>
      </c>
      <c r="Q19" s="73"/>
    </row>
    <row r="20" spans="2:17" ht="19.5" customHeight="1">
      <c r="B20" s="176"/>
      <c r="C20" s="33" t="s">
        <v>12</v>
      </c>
      <c r="D20" s="42" t="s">
        <v>83</v>
      </c>
      <c r="E20" s="35"/>
      <c r="F20" s="36">
        <v>30</v>
      </c>
      <c r="G20" s="40">
        <v>15</v>
      </c>
      <c r="H20" s="36"/>
      <c r="I20" s="37">
        <f>SUM(F20:G20)</f>
        <v>45</v>
      </c>
      <c r="J20" s="39" t="s">
        <v>73</v>
      </c>
      <c r="K20" s="38">
        <v>5</v>
      </c>
      <c r="L20" s="33" t="s">
        <v>117</v>
      </c>
      <c r="M20" s="78"/>
      <c r="N20" s="132" t="str">
        <f t="shared" si="1"/>
        <v>ZP</v>
      </c>
      <c r="O20" s="135">
        <f t="shared" si="2"/>
        <v>0.5555555555555556</v>
      </c>
      <c r="P20" s="135">
        <f t="shared" si="3"/>
        <v>1.5</v>
      </c>
      <c r="Q20" s="73"/>
    </row>
    <row r="21" spans="2:17" s="123" customFormat="1" ht="33" customHeight="1">
      <c r="B21" s="176"/>
      <c r="C21" s="33" t="s">
        <v>12</v>
      </c>
      <c r="D21" s="34" t="s">
        <v>79</v>
      </c>
      <c r="E21" s="35"/>
      <c r="F21" s="36">
        <v>30</v>
      </c>
      <c r="G21" s="36"/>
      <c r="H21" s="36"/>
      <c r="I21" s="37">
        <f>SUM(F21:G21)</f>
        <v>30</v>
      </c>
      <c r="J21" s="36" t="s">
        <v>73</v>
      </c>
      <c r="K21" s="38">
        <v>4</v>
      </c>
      <c r="L21" s="33" t="s">
        <v>117</v>
      </c>
      <c r="M21" s="121"/>
      <c r="N21" s="132" t="str">
        <f t="shared" si="1"/>
        <v>ZP</v>
      </c>
      <c r="O21" s="135">
        <f t="shared" si="2"/>
        <v>0</v>
      </c>
      <c r="P21" s="135">
        <f t="shared" si="3"/>
        <v>1</v>
      </c>
      <c r="Q21" s="124"/>
    </row>
    <row r="22" spans="2:17" ht="19.5" customHeight="1">
      <c r="B22" s="176"/>
      <c r="C22" s="49" t="s">
        <v>12</v>
      </c>
      <c r="D22" s="44" t="s">
        <v>94</v>
      </c>
      <c r="E22" s="35"/>
      <c r="F22" s="40"/>
      <c r="G22" s="40">
        <v>20</v>
      </c>
      <c r="H22" s="40"/>
      <c r="I22" s="37">
        <f t="shared" si="0"/>
        <v>20</v>
      </c>
      <c r="J22" s="36" t="s">
        <v>81</v>
      </c>
      <c r="K22" s="41">
        <v>3</v>
      </c>
      <c r="L22" s="49" t="s">
        <v>117</v>
      </c>
      <c r="M22" s="14"/>
      <c r="N22" s="132" t="str">
        <f t="shared" si="1"/>
        <v>ZP</v>
      </c>
      <c r="O22" s="135">
        <f t="shared" si="2"/>
        <v>1</v>
      </c>
      <c r="P22" s="135">
        <f t="shared" si="3"/>
        <v>0.6666666666666666</v>
      </c>
      <c r="Q22" s="75"/>
    </row>
    <row r="23" spans="2:17" s="21" customFormat="1" ht="19.5" customHeight="1">
      <c r="B23" s="177"/>
      <c r="C23" s="60"/>
      <c r="D23" s="51" t="s">
        <v>52</v>
      </c>
      <c r="E23" s="52"/>
      <c r="F23" s="53"/>
      <c r="G23" s="53"/>
      <c r="H23" s="54" t="s">
        <v>10</v>
      </c>
      <c r="I23" s="55">
        <f>SUM(I11:I22)</f>
        <v>635</v>
      </c>
      <c r="J23" s="54" t="s">
        <v>11</v>
      </c>
      <c r="K23" s="68">
        <f>SUM(K11:K22)</f>
        <v>63</v>
      </c>
      <c r="L23" s="67"/>
      <c r="M23" s="79"/>
      <c r="N23" s="74"/>
      <c r="O23" s="136"/>
      <c r="P23" s="136"/>
      <c r="Q23" s="74"/>
    </row>
    <row r="24" spans="2:17" ht="30.75" customHeight="1">
      <c r="B24" s="176"/>
      <c r="C24" s="33" t="s">
        <v>9</v>
      </c>
      <c r="D24" s="42" t="s">
        <v>138</v>
      </c>
      <c r="E24" s="35"/>
      <c r="F24" s="36">
        <v>45</v>
      </c>
      <c r="G24" s="36">
        <v>30</v>
      </c>
      <c r="H24" s="36"/>
      <c r="I24" s="37">
        <f aca="true" t="shared" si="4" ref="I24:I32">SUM(F24:G24)</f>
        <v>75</v>
      </c>
      <c r="J24" s="39" t="s">
        <v>73</v>
      </c>
      <c r="K24" s="38">
        <v>7</v>
      </c>
      <c r="L24" s="33" t="s">
        <v>117</v>
      </c>
      <c r="M24" s="78"/>
      <c r="N24" s="132" t="str">
        <f aca="true" t="shared" si="5" ref="N24:N33">L24</f>
        <v>ZP</v>
      </c>
      <c r="O24" s="135">
        <f t="shared" si="2"/>
        <v>0.9333333333333333</v>
      </c>
      <c r="P24" s="135">
        <f aca="true" t="shared" si="6" ref="P24:P33">I24/30</f>
        <v>2.5</v>
      </c>
      <c r="Q24" s="75"/>
    </row>
    <row r="25" spans="2:17" ht="33" customHeight="1">
      <c r="B25" s="176"/>
      <c r="C25" s="33" t="s">
        <v>9</v>
      </c>
      <c r="D25" s="127" t="s">
        <v>129</v>
      </c>
      <c r="E25" s="35"/>
      <c r="F25" s="36">
        <v>30</v>
      </c>
      <c r="G25" s="36"/>
      <c r="H25" s="36"/>
      <c r="I25" s="37">
        <f>SUM(F25:G25)</f>
        <v>30</v>
      </c>
      <c r="J25" s="36" t="s">
        <v>81</v>
      </c>
      <c r="K25" s="41">
        <v>4</v>
      </c>
      <c r="L25" s="33" t="s">
        <v>118</v>
      </c>
      <c r="M25" s="14"/>
      <c r="N25" s="132" t="str">
        <f t="shared" si="5"/>
        <v>ZW</v>
      </c>
      <c r="O25" s="135">
        <f t="shared" si="2"/>
        <v>0</v>
      </c>
      <c r="P25" s="135">
        <f t="shared" si="6"/>
        <v>1</v>
      </c>
      <c r="Q25" s="73"/>
    </row>
    <row r="26" spans="2:17" ht="30.75" customHeight="1">
      <c r="B26" s="176"/>
      <c r="C26" s="33" t="s">
        <v>9</v>
      </c>
      <c r="D26" s="126" t="s">
        <v>128</v>
      </c>
      <c r="E26" s="35"/>
      <c r="F26" s="36">
        <v>30</v>
      </c>
      <c r="G26" s="36">
        <v>15</v>
      </c>
      <c r="H26" s="36"/>
      <c r="I26" s="37">
        <f t="shared" si="4"/>
        <v>45</v>
      </c>
      <c r="J26" s="36" t="s">
        <v>73</v>
      </c>
      <c r="K26" s="41">
        <v>5</v>
      </c>
      <c r="L26" s="33" t="s">
        <v>118</v>
      </c>
      <c r="M26" s="78"/>
      <c r="N26" s="132" t="str">
        <f t="shared" si="5"/>
        <v>ZW</v>
      </c>
      <c r="O26" s="135">
        <f t="shared" si="2"/>
        <v>0.5555555555555556</v>
      </c>
      <c r="P26" s="135">
        <f t="shared" si="6"/>
        <v>1.5</v>
      </c>
      <c r="Q26" s="75"/>
    </row>
    <row r="27" spans="2:17" ht="30.75" customHeight="1">
      <c r="B27" s="176"/>
      <c r="C27" s="33" t="s">
        <v>75</v>
      </c>
      <c r="D27" s="93" t="s">
        <v>84</v>
      </c>
      <c r="E27" s="35"/>
      <c r="F27" s="36">
        <v>60</v>
      </c>
      <c r="G27" s="40">
        <v>30</v>
      </c>
      <c r="H27" s="36"/>
      <c r="I27" s="37">
        <f t="shared" si="4"/>
        <v>90</v>
      </c>
      <c r="J27" s="39" t="s">
        <v>73</v>
      </c>
      <c r="K27" s="38">
        <v>8</v>
      </c>
      <c r="L27" s="33" t="s">
        <v>117</v>
      </c>
      <c r="M27" s="78"/>
      <c r="N27" s="132" t="str">
        <f t="shared" si="5"/>
        <v>ZP</v>
      </c>
      <c r="O27" s="135">
        <f t="shared" si="2"/>
        <v>0.8888888888888888</v>
      </c>
      <c r="P27" s="135">
        <f t="shared" si="6"/>
        <v>3</v>
      </c>
      <c r="Q27" s="75"/>
    </row>
    <row r="28" spans="2:17" ht="19.5" customHeight="1">
      <c r="B28" s="176"/>
      <c r="C28" s="33" t="s">
        <v>75</v>
      </c>
      <c r="D28" s="42" t="s">
        <v>85</v>
      </c>
      <c r="E28" s="35"/>
      <c r="F28" s="36">
        <v>60</v>
      </c>
      <c r="G28" s="36">
        <v>60</v>
      </c>
      <c r="H28" s="36"/>
      <c r="I28" s="37">
        <f t="shared" si="4"/>
        <v>120</v>
      </c>
      <c r="J28" s="39" t="s">
        <v>73</v>
      </c>
      <c r="K28" s="38">
        <v>10</v>
      </c>
      <c r="L28" s="33" t="s">
        <v>117</v>
      </c>
      <c r="M28" s="78"/>
      <c r="N28" s="132" t="str">
        <f t="shared" si="5"/>
        <v>ZP</v>
      </c>
      <c r="O28" s="135">
        <f t="shared" si="2"/>
        <v>1.6666666666666665</v>
      </c>
      <c r="P28" s="135">
        <f t="shared" si="6"/>
        <v>4</v>
      </c>
      <c r="Q28" s="75"/>
    </row>
    <row r="29" spans="2:17" ht="19.5" customHeight="1">
      <c r="B29" s="176"/>
      <c r="C29" s="33" t="s">
        <v>75</v>
      </c>
      <c r="D29" s="42" t="s">
        <v>86</v>
      </c>
      <c r="E29" s="35"/>
      <c r="F29" s="36">
        <v>60</v>
      </c>
      <c r="G29" s="36">
        <v>60</v>
      </c>
      <c r="H29" s="36"/>
      <c r="I29" s="37">
        <f t="shared" si="4"/>
        <v>120</v>
      </c>
      <c r="J29" s="39" t="s">
        <v>73</v>
      </c>
      <c r="K29" s="38">
        <v>10</v>
      </c>
      <c r="L29" s="33" t="s">
        <v>117</v>
      </c>
      <c r="M29" s="78"/>
      <c r="N29" s="132" t="str">
        <f t="shared" si="5"/>
        <v>ZP</v>
      </c>
      <c r="O29" s="135">
        <f t="shared" si="2"/>
        <v>1.6666666666666665</v>
      </c>
      <c r="P29" s="135">
        <f t="shared" si="6"/>
        <v>4</v>
      </c>
      <c r="Q29" s="75"/>
    </row>
    <row r="30" spans="2:17" s="130" customFormat="1" ht="19.5" customHeight="1">
      <c r="B30" s="176"/>
      <c r="C30" s="33" t="s">
        <v>75</v>
      </c>
      <c r="D30" s="42" t="s">
        <v>87</v>
      </c>
      <c r="E30" s="128"/>
      <c r="F30" s="36"/>
      <c r="G30" s="36">
        <v>120</v>
      </c>
      <c r="H30" s="36"/>
      <c r="I30" s="37">
        <f t="shared" si="4"/>
        <v>120</v>
      </c>
      <c r="J30" s="39" t="s">
        <v>73</v>
      </c>
      <c r="K30" s="38">
        <v>7</v>
      </c>
      <c r="L30" s="33" t="s">
        <v>118</v>
      </c>
      <c r="M30" s="78"/>
      <c r="N30" s="132" t="str">
        <f t="shared" si="5"/>
        <v>ZW</v>
      </c>
      <c r="O30" s="135">
        <f t="shared" si="2"/>
        <v>2.333333333333333</v>
      </c>
      <c r="P30" s="135">
        <f t="shared" si="6"/>
        <v>4</v>
      </c>
      <c r="Q30" s="131"/>
    </row>
    <row r="31" spans="2:17" s="123" customFormat="1" ht="19.5" customHeight="1">
      <c r="B31" s="176"/>
      <c r="C31" s="33" t="s">
        <v>12</v>
      </c>
      <c r="D31" s="45" t="s">
        <v>89</v>
      </c>
      <c r="E31" s="35"/>
      <c r="F31" s="36">
        <v>30</v>
      </c>
      <c r="G31" s="36">
        <v>15</v>
      </c>
      <c r="H31" s="36"/>
      <c r="I31" s="37">
        <f t="shared" si="4"/>
        <v>45</v>
      </c>
      <c r="J31" s="39" t="s">
        <v>73</v>
      </c>
      <c r="K31" s="38">
        <v>5</v>
      </c>
      <c r="L31" s="33" t="s">
        <v>117</v>
      </c>
      <c r="M31" s="121"/>
      <c r="N31" s="132" t="str">
        <f t="shared" si="5"/>
        <v>ZP</v>
      </c>
      <c r="O31" s="135">
        <f t="shared" si="2"/>
        <v>0.5555555555555556</v>
      </c>
      <c r="P31" s="135">
        <f t="shared" si="6"/>
        <v>1.5</v>
      </c>
      <c r="Q31" s="122"/>
    </row>
    <row r="32" spans="2:17" s="130" customFormat="1" ht="19.5" customHeight="1">
      <c r="B32" s="176"/>
      <c r="C32" s="33" t="s">
        <v>12</v>
      </c>
      <c r="D32" s="44" t="s">
        <v>92</v>
      </c>
      <c r="E32" s="128"/>
      <c r="F32" s="36">
        <v>30</v>
      </c>
      <c r="G32" s="36">
        <v>30</v>
      </c>
      <c r="H32" s="36"/>
      <c r="I32" s="37">
        <f t="shared" si="4"/>
        <v>60</v>
      </c>
      <c r="J32" s="39"/>
      <c r="K32" s="38"/>
      <c r="L32" s="33" t="s">
        <v>117</v>
      </c>
      <c r="M32" s="78"/>
      <c r="N32" s="132" t="str">
        <f t="shared" si="5"/>
        <v>ZP</v>
      </c>
      <c r="O32" s="135">
        <f t="shared" si="2"/>
        <v>0</v>
      </c>
      <c r="P32" s="135">
        <f t="shared" si="6"/>
        <v>2</v>
      </c>
      <c r="Q32" s="131"/>
    </row>
    <row r="33" spans="2:17" ht="22.5" customHeight="1">
      <c r="B33" s="176"/>
      <c r="C33" s="33" t="s">
        <v>127</v>
      </c>
      <c r="D33" s="94" t="s">
        <v>131</v>
      </c>
      <c r="E33" s="35"/>
      <c r="F33" s="36"/>
      <c r="G33" s="36"/>
      <c r="H33" s="36">
        <v>30</v>
      </c>
      <c r="I33" s="37">
        <v>30</v>
      </c>
      <c r="J33" s="39" t="s">
        <v>81</v>
      </c>
      <c r="K33" s="38">
        <v>4</v>
      </c>
      <c r="L33" s="33" t="s">
        <v>118</v>
      </c>
      <c r="M33" s="78"/>
      <c r="N33" s="132" t="str">
        <f t="shared" si="5"/>
        <v>ZW</v>
      </c>
      <c r="O33" s="135">
        <f>G33+H33/I33*1/3*K33</f>
        <v>1.3333333333333333</v>
      </c>
      <c r="P33" s="135">
        <f t="shared" si="6"/>
        <v>1</v>
      </c>
      <c r="Q33" s="75"/>
    </row>
    <row r="34" spans="2:17" s="21" customFormat="1" ht="19.5" customHeight="1">
      <c r="B34" s="179"/>
      <c r="C34" s="60"/>
      <c r="D34" s="51" t="s">
        <v>53</v>
      </c>
      <c r="E34" s="52"/>
      <c r="F34" s="53"/>
      <c r="G34" s="53"/>
      <c r="H34" s="54" t="s">
        <v>10</v>
      </c>
      <c r="I34" s="55">
        <f>SUM(I24:I33)</f>
        <v>735</v>
      </c>
      <c r="J34" s="54" t="s">
        <v>11</v>
      </c>
      <c r="K34" s="55">
        <f>SUM(K24:K33)</f>
        <v>60</v>
      </c>
      <c r="L34" s="67"/>
      <c r="M34" s="79"/>
      <c r="N34" s="74"/>
      <c r="O34" s="136"/>
      <c r="P34" s="136"/>
      <c r="Q34" s="74"/>
    </row>
    <row r="35" spans="2:17" ht="19.5" customHeight="1">
      <c r="B35" s="176"/>
      <c r="C35" s="49" t="s">
        <v>9</v>
      </c>
      <c r="D35" s="44" t="s">
        <v>90</v>
      </c>
      <c r="E35" s="35"/>
      <c r="F35" s="40">
        <v>30</v>
      </c>
      <c r="G35" s="40"/>
      <c r="H35" s="40"/>
      <c r="I35" s="37">
        <f aca="true" t="shared" si="7" ref="I35:I40">SUM(F35:G35)</f>
        <v>30</v>
      </c>
      <c r="J35" s="36" t="s">
        <v>73</v>
      </c>
      <c r="K35" s="41">
        <v>4</v>
      </c>
      <c r="L35" s="49" t="s">
        <v>117</v>
      </c>
      <c r="M35" s="14"/>
      <c r="N35" s="132" t="str">
        <f aca="true" t="shared" si="8" ref="N35:N43">L35</f>
        <v>ZP</v>
      </c>
      <c r="O35" s="135">
        <f t="shared" si="2"/>
        <v>0</v>
      </c>
      <c r="P35" s="135">
        <f aca="true" t="shared" si="9" ref="P35:P43">I35/30</f>
        <v>1</v>
      </c>
      <c r="Q35" s="75"/>
    </row>
    <row r="36" spans="2:17" ht="19.5" customHeight="1">
      <c r="B36" s="176"/>
      <c r="C36" s="49" t="s">
        <v>9</v>
      </c>
      <c r="D36" s="44" t="s">
        <v>92</v>
      </c>
      <c r="E36" s="35"/>
      <c r="F36" s="40">
        <v>30</v>
      </c>
      <c r="G36" s="40">
        <v>30</v>
      </c>
      <c r="H36" s="40"/>
      <c r="I36" s="37">
        <f>SUM(F36:G36)</f>
        <v>60</v>
      </c>
      <c r="J36" s="36" t="s">
        <v>73</v>
      </c>
      <c r="K36" s="41">
        <v>10</v>
      </c>
      <c r="L36" s="49" t="s">
        <v>117</v>
      </c>
      <c r="M36" s="14"/>
      <c r="N36" s="132" t="str">
        <f t="shared" si="8"/>
        <v>ZP</v>
      </c>
      <c r="O36" s="135">
        <f t="shared" si="2"/>
        <v>1.6666666666666665</v>
      </c>
      <c r="P36" s="135">
        <f t="shared" si="9"/>
        <v>2</v>
      </c>
      <c r="Q36" s="75"/>
    </row>
    <row r="37" spans="2:17" ht="19.5" customHeight="1">
      <c r="B37" s="176"/>
      <c r="C37" s="49" t="s">
        <v>75</v>
      </c>
      <c r="D37" s="44" t="s">
        <v>91</v>
      </c>
      <c r="E37" s="35"/>
      <c r="F37" s="40">
        <v>60</v>
      </c>
      <c r="G37" s="40"/>
      <c r="H37" s="40"/>
      <c r="I37" s="37">
        <v>60</v>
      </c>
      <c r="J37" s="36" t="s">
        <v>73</v>
      </c>
      <c r="K37" s="41">
        <v>6</v>
      </c>
      <c r="L37" s="49" t="s">
        <v>117</v>
      </c>
      <c r="M37" s="14"/>
      <c r="N37" s="132" t="str">
        <f t="shared" si="8"/>
        <v>ZP</v>
      </c>
      <c r="O37" s="135">
        <f t="shared" si="2"/>
        <v>0</v>
      </c>
      <c r="P37" s="135">
        <f t="shared" si="9"/>
        <v>2</v>
      </c>
      <c r="Q37" s="75"/>
    </row>
    <row r="38" spans="2:17" ht="32.25" customHeight="1">
      <c r="B38" s="176"/>
      <c r="C38" s="49" t="s">
        <v>75</v>
      </c>
      <c r="D38" s="125" t="s">
        <v>133</v>
      </c>
      <c r="E38" s="35"/>
      <c r="F38" s="40"/>
      <c r="G38" s="40"/>
      <c r="H38" s="40">
        <v>60</v>
      </c>
      <c r="I38" s="37">
        <v>60</v>
      </c>
      <c r="J38" s="36" t="s">
        <v>81</v>
      </c>
      <c r="K38" s="41">
        <v>6</v>
      </c>
      <c r="L38" s="49" t="s">
        <v>118</v>
      </c>
      <c r="M38" s="14"/>
      <c r="N38" s="132" t="str">
        <f t="shared" si="8"/>
        <v>ZW</v>
      </c>
      <c r="O38" s="135">
        <f>G38+H38/I38*1/3*K38</f>
        <v>2</v>
      </c>
      <c r="P38" s="135">
        <f t="shared" si="9"/>
        <v>2</v>
      </c>
      <c r="Q38" s="75"/>
    </row>
    <row r="39" spans="2:17" ht="19.5" customHeight="1">
      <c r="B39" s="176"/>
      <c r="C39" s="49" t="s">
        <v>75</v>
      </c>
      <c r="D39" s="44" t="s">
        <v>93</v>
      </c>
      <c r="E39" s="35"/>
      <c r="F39" s="40">
        <v>60</v>
      </c>
      <c r="G39" s="40">
        <v>30</v>
      </c>
      <c r="H39" s="40"/>
      <c r="I39" s="37">
        <f t="shared" si="7"/>
        <v>90</v>
      </c>
      <c r="J39" s="36" t="s">
        <v>73</v>
      </c>
      <c r="K39" s="41">
        <v>8</v>
      </c>
      <c r="L39" s="49" t="s">
        <v>117</v>
      </c>
      <c r="M39" s="14"/>
      <c r="N39" s="132" t="str">
        <f t="shared" si="8"/>
        <v>ZP</v>
      </c>
      <c r="O39" s="135">
        <f t="shared" si="2"/>
        <v>0.8888888888888888</v>
      </c>
      <c r="P39" s="135">
        <f t="shared" si="9"/>
        <v>3</v>
      </c>
      <c r="Q39" s="75"/>
    </row>
    <row r="40" spans="2:17" ht="19.5" customHeight="1">
      <c r="B40" s="176"/>
      <c r="C40" s="49" t="s">
        <v>75</v>
      </c>
      <c r="D40" s="44" t="s">
        <v>95</v>
      </c>
      <c r="E40" s="35"/>
      <c r="F40" s="40"/>
      <c r="G40" s="40">
        <v>60</v>
      </c>
      <c r="H40" s="40"/>
      <c r="I40" s="37">
        <f t="shared" si="7"/>
        <v>60</v>
      </c>
      <c r="J40" s="36" t="s">
        <v>81</v>
      </c>
      <c r="K40" s="41">
        <v>10</v>
      </c>
      <c r="L40" s="49" t="s">
        <v>118</v>
      </c>
      <c r="M40" s="14"/>
      <c r="N40" s="132" t="str">
        <f t="shared" si="8"/>
        <v>ZW</v>
      </c>
      <c r="O40" s="135">
        <f t="shared" si="2"/>
        <v>3.333333333333333</v>
      </c>
      <c r="P40" s="135">
        <f t="shared" si="9"/>
        <v>2</v>
      </c>
      <c r="Q40" s="75"/>
    </row>
    <row r="41" spans="2:17" s="130" customFormat="1" ht="19.5" customHeight="1">
      <c r="B41" s="176"/>
      <c r="C41" s="49" t="s">
        <v>12</v>
      </c>
      <c r="D41" s="44" t="s">
        <v>152</v>
      </c>
      <c r="E41" s="128"/>
      <c r="F41" s="40"/>
      <c r="G41" s="40"/>
      <c r="H41" s="40"/>
      <c r="I41" s="37">
        <v>0</v>
      </c>
      <c r="J41" s="36" t="s">
        <v>73</v>
      </c>
      <c r="K41" s="41">
        <v>10</v>
      </c>
      <c r="L41" s="49" t="s">
        <v>118</v>
      </c>
      <c r="M41" s="14"/>
      <c r="N41" s="132" t="str">
        <f t="shared" si="8"/>
        <v>ZW</v>
      </c>
      <c r="O41" s="135">
        <v>0</v>
      </c>
      <c r="P41" s="135">
        <f t="shared" si="9"/>
        <v>0</v>
      </c>
      <c r="Q41" s="131"/>
    </row>
    <row r="42" spans="2:17" s="130" customFormat="1" ht="19.5" customHeight="1">
      <c r="B42" s="176"/>
      <c r="C42" s="49"/>
      <c r="D42" s="44" t="s">
        <v>96</v>
      </c>
      <c r="E42" s="128"/>
      <c r="F42" s="40"/>
      <c r="G42" s="40"/>
      <c r="H42" s="40"/>
      <c r="I42" s="37">
        <f>SUM(F42:G42)</f>
        <v>0</v>
      </c>
      <c r="J42" s="36"/>
      <c r="K42" s="41">
        <v>8</v>
      </c>
      <c r="L42" s="49" t="s">
        <v>118</v>
      </c>
      <c r="M42" s="14"/>
      <c r="N42" s="132" t="str">
        <f t="shared" si="8"/>
        <v>ZW</v>
      </c>
      <c r="O42" s="135">
        <v>0</v>
      </c>
      <c r="P42" s="135">
        <f t="shared" si="9"/>
        <v>0</v>
      </c>
      <c r="Q42" s="131"/>
    </row>
    <row r="43" spans="2:17" ht="19.5" customHeight="1">
      <c r="B43" s="176"/>
      <c r="C43" s="49" t="s">
        <v>127</v>
      </c>
      <c r="D43" s="92" t="s">
        <v>131</v>
      </c>
      <c r="E43" s="35"/>
      <c r="F43" s="40"/>
      <c r="G43" s="40"/>
      <c r="H43" s="40">
        <v>30</v>
      </c>
      <c r="I43" s="37">
        <f>SUM(F43:H43)</f>
        <v>30</v>
      </c>
      <c r="J43" s="36" t="s">
        <v>81</v>
      </c>
      <c r="K43" s="41">
        <v>4</v>
      </c>
      <c r="L43" s="49" t="s">
        <v>118</v>
      </c>
      <c r="M43" s="14"/>
      <c r="N43" s="132" t="str">
        <f t="shared" si="8"/>
        <v>ZW</v>
      </c>
      <c r="O43" s="135">
        <f>G43+H43/I43*1/3*K43</f>
        <v>1.3333333333333333</v>
      </c>
      <c r="P43" s="135">
        <f t="shared" si="9"/>
        <v>1</v>
      </c>
      <c r="Q43" s="75"/>
    </row>
    <row r="44" spans="1:17" ht="19.5" customHeight="1">
      <c r="A44" s="6"/>
      <c r="B44" s="177"/>
      <c r="C44" s="175" t="s">
        <v>54</v>
      </c>
      <c r="D44" s="175"/>
      <c r="E44" s="52"/>
      <c r="F44" s="53"/>
      <c r="G44" s="53"/>
      <c r="H44" s="54" t="s">
        <v>10</v>
      </c>
      <c r="I44" s="55">
        <f>SUM(I35:I43)</f>
        <v>390</v>
      </c>
      <c r="J44" s="54" t="s">
        <v>11</v>
      </c>
      <c r="K44" s="70">
        <f>SUM(K35:K43)</f>
        <v>66</v>
      </c>
      <c r="L44" s="71"/>
      <c r="M44" s="79"/>
      <c r="N44" s="74"/>
      <c r="O44" s="136"/>
      <c r="P44" s="136"/>
      <c r="Q44" s="74"/>
    </row>
    <row r="45" spans="1:17" ht="19.5" customHeight="1">
      <c r="A45" s="5"/>
      <c r="B45" s="173" t="s">
        <v>40</v>
      </c>
      <c r="C45" s="174"/>
      <c r="D45" s="174"/>
      <c r="E45" s="174"/>
      <c r="F45" s="174"/>
      <c r="G45" s="174"/>
      <c r="H45" s="58" t="s">
        <v>10</v>
      </c>
      <c r="I45" s="57">
        <f>SUM(I11:I44)/2</f>
        <v>1760</v>
      </c>
      <c r="J45" s="69" t="s">
        <v>11</v>
      </c>
      <c r="K45" s="57">
        <f>SUM(K11:K44)/2</f>
        <v>189</v>
      </c>
      <c r="L45" s="59"/>
      <c r="M45" s="80"/>
      <c r="N45" s="74"/>
      <c r="O45" s="136"/>
      <c r="P45" s="136"/>
      <c r="Q45" s="74"/>
    </row>
    <row r="46" spans="1:17" ht="19.5" customHeight="1">
      <c r="A46" s="168" t="s">
        <v>137</v>
      </c>
      <c r="B46" s="168"/>
      <c r="C46" s="168"/>
      <c r="D46" s="168"/>
      <c r="E46" s="168"/>
      <c r="F46" s="168"/>
      <c r="G46" s="168"/>
      <c r="H46" s="168"/>
      <c r="I46" s="172" t="s">
        <v>154</v>
      </c>
      <c r="J46" s="172"/>
      <c r="K46" s="12"/>
      <c r="L46" s="12"/>
      <c r="M46" s="31"/>
      <c r="N46" s="162" t="s">
        <v>65</v>
      </c>
      <c r="O46" s="163"/>
      <c r="P46" s="163"/>
      <c r="Q46" s="164"/>
    </row>
    <row r="47" spans="5:17" ht="14.25">
      <c r="E47"/>
      <c r="N47" s="165"/>
      <c r="O47" s="166"/>
      <c r="P47" s="166"/>
      <c r="Q47" s="167"/>
    </row>
    <row r="48" spans="1:17" ht="45" customHeight="1">
      <c r="A48" s="170" t="s">
        <v>88</v>
      </c>
      <c r="B48" s="170"/>
      <c r="C48" s="170"/>
      <c r="D48" s="170"/>
      <c r="E48" s="170"/>
      <c r="F48" s="170"/>
      <c r="G48" s="170"/>
      <c r="H48" s="170"/>
      <c r="I48" s="95"/>
      <c r="J48" s="95"/>
      <c r="K48" s="95"/>
      <c r="L48" s="95"/>
      <c r="M48" s="96"/>
      <c r="N48" s="75" t="s">
        <v>23</v>
      </c>
      <c r="O48" s="137" t="s">
        <v>24</v>
      </c>
      <c r="P48" s="137" t="s">
        <v>25</v>
      </c>
      <c r="Q48" s="82" t="s">
        <v>26</v>
      </c>
    </row>
    <row r="49" spans="2:17" s="97" customFormat="1" ht="15.75" customHeight="1">
      <c r="B49" s="98"/>
      <c r="D49" s="99"/>
      <c r="E49" s="23"/>
      <c r="N49" s="100" t="s">
        <v>59</v>
      </c>
      <c r="O49" s="138">
        <f>SUMIF(N11:N43,"*ZP*",I11:I43)</f>
        <v>1295</v>
      </c>
      <c r="P49" s="138">
        <f>SUMIF(N11:N43,"*ZP*",K11:K43)</f>
        <v>122</v>
      </c>
      <c r="Q49" s="101">
        <f>P49/K45</f>
        <v>0.6455026455026455</v>
      </c>
    </row>
    <row r="50" spans="1:17" ht="39" customHeight="1">
      <c r="A50" s="169" t="s">
        <v>135</v>
      </c>
      <c r="B50" s="169"/>
      <c r="C50" s="169"/>
      <c r="D50" s="169"/>
      <c r="E50" s="169"/>
      <c r="F50" s="169"/>
      <c r="G50" s="169"/>
      <c r="H50" s="169"/>
      <c r="M50"/>
      <c r="N50" s="83" t="s">
        <v>60</v>
      </c>
      <c r="O50" s="139">
        <v>150</v>
      </c>
      <c r="P50" s="139">
        <v>8</v>
      </c>
      <c r="Q50" s="85">
        <f>P50/K45</f>
        <v>0.042328042328042326</v>
      </c>
    </row>
    <row r="51" spans="1:17" ht="15" customHeight="1">
      <c r="A51" s="159" t="s">
        <v>132</v>
      </c>
      <c r="B51" s="159"/>
      <c r="C51" s="159"/>
      <c r="D51" s="159"/>
      <c r="E51" s="159"/>
      <c r="F51" s="159"/>
      <c r="G51" s="159"/>
      <c r="H51" s="159"/>
      <c r="I51" s="159"/>
      <c r="J51" s="103"/>
      <c r="K51" s="103"/>
      <c r="M51"/>
      <c r="N51" s="83" t="s">
        <v>61</v>
      </c>
      <c r="O51" s="139">
        <f>SUMIF(N11:N43,"*ZW*",I11:I43)</f>
        <v>465</v>
      </c>
      <c r="P51" s="139">
        <f>SUMIF(N11:N43,"*ZW*",K11:K43)</f>
        <v>67</v>
      </c>
      <c r="Q51" s="85">
        <f>P51/K45</f>
        <v>0.3544973544973545</v>
      </c>
    </row>
    <row r="52" spans="5:17" ht="15" customHeight="1">
      <c r="E52"/>
      <c r="M52"/>
      <c r="N52" s="83" t="s">
        <v>64</v>
      </c>
      <c r="O52" s="139">
        <f>P52*30</f>
        <v>783.6666666666666</v>
      </c>
      <c r="P52" s="139">
        <f>SUM(O11:O43)</f>
        <v>26.12222222222222</v>
      </c>
      <c r="Q52" s="85">
        <f>P52/K45</f>
        <v>0.13821281599059376</v>
      </c>
    </row>
    <row r="53" spans="1:17" ht="15" customHeight="1">
      <c r="A53" s="160" t="s">
        <v>125</v>
      </c>
      <c r="B53" s="160"/>
      <c r="C53" s="160"/>
      <c r="D53" s="160"/>
      <c r="E53" s="160"/>
      <c r="M53"/>
      <c r="N53" s="83" t="s">
        <v>63</v>
      </c>
      <c r="O53" s="139">
        <f>P53*30</f>
        <v>1760.0000000000002</v>
      </c>
      <c r="P53" s="139">
        <f>SUM(P11:P43)</f>
        <v>58.66666666666667</v>
      </c>
      <c r="Q53" s="85">
        <f>P53/K45</f>
        <v>0.3104056437389771</v>
      </c>
    </row>
    <row r="54" spans="1:5" ht="14.25" customHeight="1">
      <c r="A54" s="171" t="s">
        <v>97</v>
      </c>
      <c r="B54" s="171"/>
      <c r="C54" s="171"/>
      <c r="D54" s="171"/>
      <c r="E54" s="171"/>
    </row>
    <row r="55" spans="1:6" ht="14.25">
      <c r="A55" s="161" t="s">
        <v>116</v>
      </c>
      <c r="B55" s="161"/>
      <c r="C55" s="161"/>
      <c r="D55" s="161"/>
      <c r="E55" s="161"/>
      <c r="F55" s="104"/>
    </row>
    <row r="56" spans="1:6" ht="14.25">
      <c r="A56" s="161" t="s">
        <v>100</v>
      </c>
      <c r="B56" s="161"/>
      <c r="C56" s="161"/>
      <c r="D56" s="161"/>
      <c r="E56" s="161"/>
      <c r="F56" s="105"/>
    </row>
    <row r="57" spans="1:6" ht="14.25">
      <c r="A57" s="161"/>
      <c r="B57" s="161"/>
      <c r="C57" s="161"/>
      <c r="D57" s="161"/>
      <c r="E57" s="161"/>
      <c r="F57" s="105"/>
    </row>
    <row r="58" spans="1:6" ht="14.25">
      <c r="A58" s="161"/>
      <c r="B58" s="161"/>
      <c r="C58" s="161"/>
      <c r="D58" s="161"/>
      <c r="E58" s="161"/>
      <c r="F58" s="102"/>
    </row>
    <row r="60" spans="1:8" ht="14.25">
      <c r="A60" s="160" t="s">
        <v>124</v>
      </c>
      <c r="B60" s="160"/>
      <c r="C60" s="160"/>
      <c r="D60" s="160"/>
      <c r="E60" s="160"/>
      <c r="F60" s="160"/>
      <c r="G60" s="160"/>
      <c r="H60" s="160"/>
    </row>
    <row r="61" spans="1:8" ht="14.25">
      <c r="A61" s="157" t="s">
        <v>98</v>
      </c>
      <c r="B61" s="157"/>
      <c r="C61" s="157"/>
      <c r="D61" s="157"/>
      <c r="E61" s="157"/>
      <c r="F61" s="157"/>
      <c r="G61" s="157"/>
      <c r="H61" s="157"/>
    </row>
    <row r="62" spans="1:8" ht="14.25" customHeight="1">
      <c r="A62" s="158" t="s">
        <v>99</v>
      </c>
      <c r="B62" s="158"/>
      <c r="C62" s="158"/>
      <c r="D62" s="158"/>
      <c r="E62" s="158"/>
      <c r="F62" s="158"/>
      <c r="G62" s="158"/>
      <c r="H62" s="158"/>
    </row>
    <row r="63" spans="1:8" ht="14.25">
      <c r="A63" s="156" t="s">
        <v>101</v>
      </c>
      <c r="B63" s="156"/>
      <c r="C63" s="156"/>
      <c r="D63" s="156"/>
      <c r="E63" s="156"/>
      <c r="F63" s="156"/>
      <c r="G63" s="156"/>
      <c r="H63" s="156"/>
    </row>
    <row r="64" spans="1:8" ht="14.25">
      <c r="A64" s="102"/>
      <c r="B64" s="102"/>
      <c r="C64" s="102"/>
      <c r="D64" s="102"/>
      <c r="E64" s="102"/>
      <c r="F64" s="102"/>
      <c r="G64" s="102"/>
      <c r="H64" s="102"/>
    </row>
    <row r="65" spans="1:8" ht="14.25" customHeight="1">
      <c r="A65" s="141" t="s">
        <v>150</v>
      </c>
      <c r="B65" s="142"/>
      <c r="C65" s="142"/>
      <c r="D65" s="142"/>
      <c r="E65" s="142"/>
      <c r="F65" s="142"/>
      <c r="G65" s="143"/>
      <c r="H65" s="143"/>
    </row>
    <row r="67" spans="1:17" s="106" customFormat="1" ht="15">
      <c r="A67" s="110" t="s">
        <v>121</v>
      </c>
      <c r="B67" s="110"/>
      <c r="C67" s="110"/>
      <c r="D67" s="110"/>
      <c r="E67" s="107"/>
      <c r="M67" s="108"/>
      <c r="O67" s="140"/>
      <c r="P67" s="140"/>
      <c r="Q67" s="109"/>
    </row>
    <row r="68" spans="1:4" ht="14.25">
      <c r="A68" s="111" t="s">
        <v>119</v>
      </c>
      <c r="B68" s="111" t="s">
        <v>122</v>
      </c>
      <c r="C68" s="111"/>
      <c r="D68" s="111"/>
    </row>
    <row r="69" spans="1:4" ht="14.25">
      <c r="A69" s="111" t="s">
        <v>119</v>
      </c>
      <c r="B69" s="111" t="s">
        <v>120</v>
      </c>
      <c r="C69" s="111"/>
      <c r="D69" s="111"/>
    </row>
    <row r="70" spans="1:4" ht="14.25">
      <c r="A70" s="111" t="s">
        <v>119</v>
      </c>
      <c r="B70" s="111" t="s">
        <v>123</v>
      </c>
      <c r="C70" s="111"/>
      <c r="D70" s="111"/>
    </row>
    <row r="71" spans="1:4" ht="14.25">
      <c r="A71" s="111" t="s">
        <v>119</v>
      </c>
      <c r="B71" s="111" t="s">
        <v>151</v>
      </c>
      <c r="C71" s="111"/>
      <c r="D71" s="111"/>
    </row>
    <row r="76" ht="9" customHeight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</sheetData>
  <sheetProtection formatCells="0" formatColumns="0" formatRows="0" insertColumns="0" insertHyperlinks="0" deleteColumns="0" deleteRows="0" sort="0" autoFilter="0" pivotTables="0"/>
  <mergeCells count="41">
    <mergeCell ref="O7:P7"/>
    <mergeCell ref="N8:N10"/>
    <mergeCell ref="C8:C10"/>
    <mergeCell ref="D8:D10"/>
    <mergeCell ref="E8:K8"/>
    <mergeCell ref="L8:L10"/>
    <mergeCell ref="E9:E10"/>
    <mergeCell ref="F9:I9"/>
    <mergeCell ref="O8:Q8"/>
    <mergeCell ref="P9:P10"/>
    <mergeCell ref="E2:K2"/>
    <mergeCell ref="E3:K3"/>
    <mergeCell ref="E4:K4"/>
    <mergeCell ref="E5:K5"/>
    <mergeCell ref="E6:K6"/>
    <mergeCell ref="K9:K10"/>
    <mergeCell ref="B45:G45"/>
    <mergeCell ref="C44:D44"/>
    <mergeCell ref="B35:B44"/>
    <mergeCell ref="B11:B23"/>
    <mergeCell ref="Q9:Q10"/>
    <mergeCell ref="B24:B34"/>
    <mergeCell ref="J9:J10"/>
    <mergeCell ref="O9:O10"/>
    <mergeCell ref="B8:B10"/>
    <mergeCell ref="N46:Q47"/>
    <mergeCell ref="A46:H46"/>
    <mergeCell ref="A55:E55"/>
    <mergeCell ref="A50:H50"/>
    <mergeCell ref="A48:H48"/>
    <mergeCell ref="A53:E53"/>
    <mergeCell ref="A54:E54"/>
    <mergeCell ref="I46:J46"/>
    <mergeCell ref="A63:H63"/>
    <mergeCell ref="A61:H61"/>
    <mergeCell ref="A62:H62"/>
    <mergeCell ref="A51:I51"/>
    <mergeCell ref="A60:H60"/>
    <mergeCell ref="A56:E56"/>
    <mergeCell ref="A57:E57"/>
    <mergeCell ref="A58:E58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20.25">
      <c r="B1" s="112" t="s">
        <v>34</v>
      </c>
    </row>
    <row r="2" spans="4:11" ht="14.25">
      <c r="D2" s="211"/>
      <c r="E2" s="211"/>
      <c r="F2" s="211"/>
      <c r="G2" s="211"/>
      <c r="H2" s="211"/>
      <c r="I2" s="211"/>
      <c r="J2" s="211"/>
      <c r="K2" s="211"/>
    </row>
    <row r="3" ht="15.75" customHeight="1"/>
    <row r="4" spans="2:11" ht="15.75" customHeight="1">
      <c r="B4" s="212" t="s">
        <v>14</v>
      </c>
      <c r="C4" s="212" t="s">
        <v>0</v>
      </c>
      <c r="D4" s="213" t="s">
        <v>82</v>
      </c>
      <c r="E4" s="214" t="s">
        <v>2</v>
      </c>
      <c r="F4" s="214"/>
      <c r="G4" s="214"/>
      <c r="H4" s="214"/>
      <c r="I4" s="214"/>
      <c r="J4" s="214"/>
      <c r="K4" s="214"/>
    </row>
    <row r="5" spans="2:11" ht="14.25">
      <c r="B5" s="212"/>
      <c r="C5" s="212"/>
      <c r="D5" s="213"/>
      <c r="E5" s="215" t="s">
        <v>3</v>
      </c>
      <c r="F5" s="214" t="s">
        <v>4</v>
      </c>
      <c r="G5" s="214"/>
      <c r="H5" s="214"/>
      <c r="I5" s="214"/>
      <c r="J5" s="214" t="s">
        <v>5</v>
      </c>
      <c r="K5" s="216" t="s">
        <v>6</v>
      </c>
    </row>
    <row r="6" spans="2:11" ht="14.25">
      <c r="B6" s="212"/>
      <c r="C6" s="212"/>
      <c r="D6" s="213"/>
      <c r="E6" s="215"/>
      <c r="F6" s="62" t="s">
        <v>7</v>
      </c>
      <c r="G6" s="62" t="s">
        <v>68</v>
      </c>
      <c r="H6" s="62" t="s">
        <v>58</v>
      </c>
      <c r="I6" s="62" t="s">
        <v>8</v>
      </c>
      <c r="J6" s="214"/>
      <c r="K6" s="216"/>
    </row>
    <row r="7" spans="2:11" ht="39" customHeight="1">
      <c r="B7" s="210" t="s">
        <v>134</v>
      </c>
      <c r="C7" s="113" t="s">
        <v>9</v>
      </c>
      <c r="D7" s="114" t="s">
        <v>102</v>
      </c>
      <c r="E7" s="115"/>
      <c r="F7" s="116"/>
      <c r="G7" s="116"/>
      <c r="H7" s="116">
        <v>30</v>
      </c>
      <c r="I7" s="116">
        <f aca="true" t="shared" si="0" ref="I7:I27">SUM(F7:H7)</f>
        <v>30</v>
      </c>
      <c r="J7" s="116" t="s">
        <v>81</v>
      </c>
      <c r="K7" s="117">
        <v>4</v>
      </c>
    </row>
    <row r="8" spans="2:11" ht="19.5" customHeight="1">
      <c r="B8" s="210"/>
      <c r="C8" s="113" t="s">
        <v>9</v>
      </c>
      <c r="D8" s="114" t="s">
        <v>103</v>
      </c>
      <c r="E8" s="115"/>
      <c r="F8" s="116"/>
      <c r="G8" s="116"/>
      <c r="H8" s="116">
        <v>30</v>
      </c>
      <c r="I8" s="116">
        <f t="shared" si="0"/>
        <v>30</v>
      </c>
      <c r="J8" s="116" t="s">
        <v>81</v>
      </c>
      <c r="K8" s="117">
        <v>4</v>
      </c>
    </row>
    <row r="9" spans="2:11" ht="19.5" customHeight="1">
      <c r="B9" s="210"/>
      <c r="C9" s="113" t="s">
        <v>9</v>
      </c>
      <c r="D9" s="114" t="s">
        <v>104</v>
      </c>
      <c r="E9" s="115"/>
      <c r="F9" s="116"/>
      <c r="G9" s="116"/>
      <c r="H9" s="116">
        <v>30</v>
      </c>
      <c r="I9" s="116">
        <f t="shared" si="0"/>
        <v>30</v>
      </c>
      <c r="J9" s="116" t="s">
        <v>81</v>
      </c>
      <c r="K9" s="117">
        <v>4</v>
      </c>
    </row>
    <row r="10" spans="2:11" ht="19.5" customHeight="1">
      <c r="B10" s="210"/>
      <c r="C10" s="113" t="s">
        <v>9</v>
      </c>
      <c r="D10" s="114" t="s">
        <v>105</v>
      </c>
      <c r="E10" s="115"/>
      <c r="F10" s="116"/>
      <c r="G10" s="116"/>
      <c r="H10" s="116">
        <v>30</v>
      </c>
      <c r="I10" s="116">
        <f t="shared" si="0"/>
        <v>30</v>
      </c>
      <c r="J10" s="116" t="s">
        <v>81</v>
      </c>
      <c r="K10" s="117">
        <v>4</v>
      </c>
    </row>
    <row r="11" spans="2:11" ht="23.25" customHeight="1">
      <c r="B11" s="210"/>
      <c r="C11" s="113" t="s">
        <v>9</v>
      </c>
      <c r="D11" s="118" t="s">
        <v>139</v>
      </c>
      <c r="E11" s="115"/>
      <c r="F11" s="116"/>
      <c r="G11" s="116"/>
      <c r="H11" s="116">
        <v>30</v>
      </c>
      <c r="I11" s="116">
        <f t="shared" si="0"/>
        <v>30</v>
      </c>
      <c r="J11" s="116" t="s">
        <v>81</v>
      </c>
      <c r="K11" s="117">
        <v>4</v>
      </c>
    </row>
    <row r="12" spans="2:11" ht="27" customHeight="1">
      <c r="B12" s="210"/>
      <c r="C12" s="113" t="s">
        <v>9</v>
      </c>
      <c r="D12" s="118" t="s">
        <v>140</v>
      </c>
      <c r="E12" s="115"/>
      <c r="F12" s="116"/>
      <c r="G12" s="116"/>
      <c r="H12" s="116">
        <v>30</v>
      </c>
      <c r="I12" s="116">
        <f t="shared" si="0"/>
        <v>30</v>
      </c>
      <c r="J12" s="116" t="s">
        <v>81</v>
      </c>
      <c r="K12" s="117">
        <v>4</v>
      </c>
    </row>
    <row r="13" spans="2:11" ht="24.75" customHeight="1">
      <c r="B13" s="210"/>
      <c r="C13" s="113" t="s">
        <v>9</v>
      </c>
      <c r="D13" s="118" t="s">
        <v>141</v>
      </c>
      <c r="E13" s="115"/>
      <c r="F13" s="116"/>
      <c r="G13" s="116"/>
      <c r="H13" s="116">
        <v>30</v>
      </c>
      <c r="I13" s="116">
        <f t="shared" si="0"/>
        <v>30</v>
      </c>
      <c r="J13" s="116" t="s">
        <v>81</v>
      </c>
      <c r="K13" s="117">
        <v>4</v>
      </c>
    </row>
    <row r="14" spans="2:11" ht="22.5" customHeight="1">
      <c r="B14" s="210"/>
      <c r="C14" s="113" t="s">
        <v>9</v>
      </c>
      <c r="D14" s="118" t="s">
        <v>142</v>
      </c>
      <c r="E14" s="115"/>
      <c r="F14" s="116"/>
      <c r="G14" s="116"/>
      <c r="H14" s="116">
        <v>30</v>
      </c>
      <c r="I14" s="116">
        <f t="shared" si="0"/>
        <v>30</v>
      </c>
      <c r="J14" s="116" t="s">
        <v>81</v>
      </c>
      <c r="K14" s="117">
        <v>4</v>
      </c>
    </row>
    <row r="15" spans="2:11" ht="22.5" customHeight="1">
      <c r="B15" s="210"/>
      <c r="C15" s="113" t="s">
        <v>9</v>
      </c>
      <c r="D15" s="118" t="s">
        <v>143</v>
      </c>
      <c r="E15" s="115"/>
      <c r="F15" s="116"/>
      <c r="G15" s="116"/>
      <c r="H15" s="116">
        <v>30</v>
      </c>
      <c r="I15" s="116">
        <f t="shared" si="0"/>
        <v>30</v>
      </c>
      <c r="J15" s="116" t="s">
        <v>81</v>
      </c>
      <c r="K15" s="117">
        <v>4</v>
      </c>
    </row>
    <row r="16" spans="2:11" ht="19.5" customHeight="1">
      <c r="B16" s="210"/>
      <c r="C16" s="113" t="s">
        <v>9</v>
      </c>
      <c r="D16" s="114" t="s">
        <v>106</v>
      </c>
      <c r="E16" s="115"/>
      <c r="F16" s="116"/>
      <c r="G16" s="116"/>
      <c r="H16" s="116">
        <v>30</v>
      </c>
      <c r="I16" s="116">
        <f t="shared" si="0"/>
        <v>30</v>
      </c>
      <c r="J16" s="116" t="s">
        <v>81</v>
      </c>
      <c r="K16" s="117">
        <v>4</v>
      </c>
    </row>
    <row r="17" spans="2:16" s="130" customFormat="1" ht="30.75" customHeight="1">
      <c r="B17" s="210"/>
      <c r="C17" s="113" t="s">
        <v>9</v>
      </c>
      <c r="D17" s="153" t="s">
        <v>145</v>
      </c>
      <c r="E17" s="154"/>
      <c r="F17" s="116"/>
      <c r="G17" s="116"/>
      <c r="H17" s="116">
        <v>30</v>
      </c>
      <c r="I17" s="116">
        <f t="shared" si="0"/>
        <v>30</v>
      </c>
      <c r="J17" s="116" t="s">
        <v>81</v>
      </c>
      <c r="K17" s="117">
        <v>4</v>
      </c>
      <c r="N17" s="155"/>
      <c r="O17" s="155"/>
      <c r="P17" s="155"/>
    </row>
    <row r="18" spans="2:11" ht="19.5" customHeight="1">
      <c r="B18" s="210"/>
      <c r="C18" s="113" t="s">
        <v>12</v>
      </c>
      <c r="D18" s="114" t="s">
        <v>107</v>
      </c>
      <c r="E18" s="115"/>
      <c r="F18" s="116"/>
      <c r="G18" s="116"/>
      <c r="H18" s="116">
        <v>30</v>
      </c>
      <c r="I18" s="116">
        <f t="shared" si="0"/>
        <v>30</v>
      </c>
      <c r="J18" s="116" t="s">
        <v>81</v>
      </c>
      <c r="K18" s="117">
        <v>4</v>
      </c>
    </row>
    <row r="19" spans="2:11" ht="39" customHeight="1">
      <c r="B19" s="210"/>
      <c r="C19" s="113" t="s">
        <v>12</v>
      </c>
      <c r="D19" s="118" t="s">
        <v>108</v>
      </c>
      <c r="E19" s="115"/>
      <c r="F19" s="116"/>
      <c r="G19" s="116"/>
      <c r="H19" s="116">
        <v>30</v>
      </c>
      <c r="I19" s="116">
        <f t="shared" si="0"/>
        <v>30</v>
      </c>
      <c r="J19" s="116" t="s">
        <v>81</v>
      </c>
      <c r="K19" s="117">
        <v>4</v>
      </c>
    </row>
    <row r="20" spans="2:11" ht="19.5" customHeight="1">
      <c r="B20" s="210"/>
      <c r="C20" s="113" t="s">
        <v>12</v>
      </c>
      <c r="D20" s="114" t="s">
        <v>109</v>
      </c>
      <c r="E20" s="115"/>
      <c r="F20" s="116"/>
      <c r="G20" s="116"/>
      <c r="H20" s="116">
        <v>30</v>
      </c>
      <c r="I20" s="116">
        <f t="shared" si="0"/>
        <v>30</v>
      </c>
      <c r="J20" s="116" t="s">
        <v>81</v>
      </c>
      <c r="K20" s="117">
        <v>4</v>
      </c>
    </row>
    <row r="21" spans="2:11" ht="19.5" customHeight="1">
      <c r="B21" s="210"/>
      <c r="C21" s="113" t="s">
        <v>12</v>
      </c>
      <c r="D21" s="114" t="s">
        <v>110</v>
      </c>
      <c r="E21" s="115"/>
      <c r="F21" s="116"/>
      <c r="G21" s="116"/>
      <c r="H21" s="116">
        <v>30</v>
      </c>
      <c r="I21" s="116">
        <f t="shared" si="0"/>
        <v>30</v>
      </c>
      <c r="J21" s="116" t="s">
        <v>81</v>
      </c>
      <c r="K21" s="117">
        <v>4</v>
      </c>
    </row>
    <row r="22" spans="2:11" ht="32.25" customHeight="1">
      <c r="B22" s="210"/>
      <c r="C22" s="113" t="s">
        <v>12</v>
      </c>
      <c r="D22" s="118" t="s">
        <v>149</v>
      </c>
      <c r="E22" s="115"/>
      <c r="F22" s="116"/>
      <c r="G22" s="116"/>
      <c r="H22" s="116">
        <v>30</v>
      </c>
      <c r="I22" s="116">
        <f t="shared" si="0"/>
        <v>30</v>
      </c>
      <c r="J22" s="116" t="s">
        <v>81</v>
      </c>
      <c r="K22" s="117">
        <v>4</v>
      </c>
    </row>
    <row r="23" spans="2:11" ht="34.5" customHeight="1">
      <c r="B23" s="210"/>
      <c r="C23" s="113" t="s">
        <v>12</v>
      </c>
      <c r="D23" s="118" t="s">
        <v>111</v>
      </c>
      <c r="E23" s="115"/>
      <c r="F23" s="116"/>
      <c r="G23" s="116"/>
      <c r="H23" s="116">
        <v>30</v>
      </c>
      <c r="I23" s="116">
        <f t="shared" si="0"/>
        <v>30</v>
      </c>
      <c r="J23" s="116" t="s">
        <v>81</v>
      </c>
      <c r="K23" s="117">
        <v>4</v>
      </c>
    </row>
    <row r="24" spans="2:11" ht="19.5" customHeight="1">
      <c r="B24" s="210"/>
      <c r="C24" s="113" t="s">
        <v>12</v>
      </c>
      <c r="D24" s="114" t="s">
        <v>112</v>
      </c>
      <c r="E24" s="115"/>
      <c r="F24" s="116"/>
      <c r="G24" s="116"/>
      <c r="H24" s="116">
        <v>30</v>
      </c>
      <c r="I24" s="116">
        <f t="shared" si="0"/>
        <v>30</v>
      </c>
      <c r="J24" s="116" t="s">
        <v>81</v>
      </c>
      <c r="K24" s="117">
        <v>4</v>
      </c>
    </row>
    <row r="25" spans="2:11" ht="19.5" customHeight="1">
      <c r="B25" s="210"/>
      <c r="C25" s="113" t="s">
        <v>12</v>
      </c>
      <c r="D25" s="114" t="s">
        <v>113</v>
      </c>
      <c r="E25" s="115"/>
      <c r="F25" s="116"/>
      <c r="G25" s="116"/>
      <c r="H25" s="116">
        <v>30</v>
      </c>
      <c r="I25" s="116">
        <f t="shared" si="0"/>
        <v>30</v>
      </c>
      <c r="J25" s="116" t="s">
        <v>81</v>
      </c>
      <c r="K25" s="117">
        <v>4</v>
      </c>
    </row>
    <row r="26" spans="2:11" ht="19.5" customHeight="1">
      <c r="B26" s="210"/>
      <c r="C26" s="113" t="s">
        <v>12</v>
      </c>
      <c r="D26" s="119" t="s">
        <v>144</v>
      </c>
      <c r="E26" s="115"/>
      <c r="F26" s="116"/>
      <c r="G26" s="116"/>
      <c r="H26" s="116">
        <v>20</v>
      </c>
      <c r="I26" s="116">
        <f t="shared" si="0"/>
        <v>20</v>
      </c>
      <c r="J26" s="116" t="s">
        <v>81</v>
      </c>
      <c r="K26" s="117">
        <v>4</v>
      </c>
    </row>
    <row r="27" spans="2:11" ht="19.5" customHeight="1">
      <c r="B27" s="210"/>
      <c r="C27" s="113" t="s">
        <v>12</v>
      </c>
      <c r="D27" s="119" t="s">
        <v>114</v>
      </c>
      <c r="E27" s="115"/>
      <c r="F27" s="116"/>
      <c r="G27" s="116"/>
      <c r="H27" s="116">
        <v>20</v>
      </c>
      <c r="I27" s="116">
        <f t="shared" si="0"/>
        <v>20</v>
      </c>
      <c r="J27" s="116" t="s">
        <v>81</v>
      </c>
      <c r="K27" s="117">
        <v>4</v>
      </c>
    </row>
    <row r="28" spans="2:11" ht="19.5" customHeight="1">
      <c r="B28" s="210"/>
      <c r="C28" s="113" t="s">
        <v>12</v>
      </c>
      <c r="D28" s="119" t="s">
        <v>115</v>
      </c>
      <c r="E28" s="120"/>
      <c r="F28" s="116"/>
      <c r="G28" s="116"/>
      <c r="H28" s="116">
        <v>20</v>
      </c>
      <c r="I28" s="116">
        <v>20</v>
      </c>
      <c r="J28" s="116" t="s">
        <v>81</v>
      </c>
      <c r="K28" s="117">
        <v>4</v>
      </c>
    </row>
    <row r="29" spans="2:11" ht="15.75">
      <c r="B29" s="19"/>
      <c r="C29" s="17"/>
      <c r="D29" s="18"/>
      <c r="E29" s="24"/>
      <c r="F29" s="13"/>
      <c r="G29" s="13"/>
      <c r="H29" s="13"/>
      <c r="I29" s="20"/>
      <c r="J29" s="13"/>
      <c r="K29" s="14"/>
    </row>
    <row r="31" spans="1:11" ht="14.25">
      <c r="A31" s="130"/>
      <c r="B31" s="130" t="s">
        <v>34</v>
      </c>
      <c r="C31" s="130"/>
      <c r="D31" s="130"/>
      <c r="E31" s="144"/>
      <c r="F31" s="130"/>
      <c r="G31" s="130"/>
      <c r="H31" s="130"/>
      <c r="I31" s="130"/>
      <c r="J31" s="130"/>
      <c r="K31" s="130"/>
    </row>
    <row r="32" spans="1:11" ht="15" thickBot="1">
      <c r="A32" s="130"/>
      <c r="B32" s="130"/>
      <c r="C32" s="130"/>
      <c r="D32" s="130"/>
      <c r="E32" s="144"/>
      <c r="F32" s="130"/>
      <c r="G32" s="130"/>
      <c r="H32" s="130"/>
      <c r="I32" s="130"/>
      <c r="J32" s="130"/>
      <c r="K32" s="130"/>
    </row>
    <row r="33" spans="1:11" ht="15" thickBot="1">
      <c r="A33" s="130"/>
      <c r="B33" s="195" t="s">
        <v>14</v>
      </c>
      <c r="C33" s="195" t="s">
        <v>0</v>
      </c>
      <c r="D33" s="198" t="s">
        <v>146</v>
      </c>
      <c r="E33" s="201" t="s">
        <v>2</v>
      </c>
      <c r="F33" s="202"/>
      <c r="G33" s="202"/>
      <c r="H33" s="202"/>
      <c r="I33" s="202"/>
      <c r="J33" s="202"/>
      <c r="K33" s="203"/>
    </row>
    <row r="34" spans="1:11" ht="15" thickBot="1">
      <c r="A34" s="130"/>
      <c r="B34" s="196"/>
      <c r="C34" s="196"/>
      <c r="D34" s="199"/>
      <c r="E34" s="204" t="s">
        <v>3</v>
      </c>
      <c r="F34" s="201" t="s">
        <v>4</v>
      </c>
      <c r="G34" s="202"/>
      <c r="H34" s="202"/>
      <c r="I34" s="203"/>
      <c r="J34" s="206" t="s">
        <v>5</v>
      </c>
      <c r="K34" s="208" t="s">
        <v>6</v>
      </c>
    </row>
    <row r="35" spans="1:11" ht="15" thickBot="1">
      <c r="A35" s="130"/>
      <c r="B35" s="197"/>
      <c r="C35" s="197"/>
      <c r="D35" s="200"/>
      <c r="E35" s="205"/>
      <c r="F35" s="145" t="s">
        <v>7</v>
      </c>
      <c r="G35" s="145" t="s">
        <v>68</v>
      </c>
      <c r="H35" s="145" t="s">
        <v>45</v>
      </c>
      <c r="I35" s="145" t="s">
        <v>8</v>
      </c>
      <c r="J35" s="207"/>
      <c r="K35" s="209"/>
    </row>
    <row r="36" spans="1:11" ht="16.5" thickBot="1">
      <c r="A36" s="130"/>
      <c r="B36" s="146" t="s">
        <v>13</v>
      </c>
      <c r="C36" s="147" t="s">
        <v>127</v>
      </c>
      <c r="D36" s="148" t="s">
        <v>147</v>
      </c>
      <c r="E36" s="149"/>
      <c r="F36" s="150"/>
      <c r="G36" s="150"/>
      <c r="H36" s="150">
        <v>30</v>
      </c>
      <c r="I36" s="151">
        <v>30</v>
      </c>
      <c r="J36" s="150" t="s">
        <v>81</v>
      </c>
      <c r="K36" s="152">
        <v>4</v>
      </c>
    </row>
    <row r="37" spans="1:11" ht="14.25">
      <c r="A37" s="130"/>
      <c r="B37" s="130"/>
      <c r="C37" s="130"/>
      <c r="D37" s="130"/>
      <c r="E37" s="144"/>
      <c r="F37" s="130"/>
      <c r="G37" s="130"/>
      <c r="H37" s="130"/>
      <c r="I37" s="130"/>
      <c r="J37" s="130"/>
      <c r="K37" s="130"/>
    </row>
    <row r="38" spans="1:11" ht="14.25" customHeight="1">
      <c r="A38" s="194" t="s">
        <v>148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ht="14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</row>
  </sheetData>
  <sheetProtection/>
  <mergeCells count="19">
    <mergeCell ref="B7:B28"/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A38:K39"/>
    <mergeCell ref="B33:B35"/>
    <mergeCell ref="C33:C35"/>
    <mergeCell ref="D33:D35"/>
    <mergeCell ref="E33:K33"/>
    <mergeCell ref="E34:E35"/>
    <mergeCell ref="F34:I34"/>
    <mergeCell ref="J34:J35"/>
    <mergeCell ref="K34:K35"/>
  </mergeCells>
  <printOptions/>
  <pageMargins left="0.7" right="0.7" top="0.75" bottom="0.75" header="0.3" footer="0.3"/>
  <pageSetup horizontalDpi="300" verticalDpi="300" orientation="portrait" paperSize="9" scale="52" r:id="rId1"/>
  <colBreaks count="1" manualBreakCount="1">
    <brk id="1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11" t="s">
        <v>33</v>
      </c>
      <c r="E2" s="211"/>
      <c r="F2" s="211"/>
      <c r="G2" s="211"/>
      <c r="H2" s="211"/>
      <c r="I2" s="211"/>
      <c r="J2" s="211"/>
      <c r="K2" s="211"/>
    </row>
    <row r="3" ht="15.75" customHeight="1"/>
    <row r="4" spans="2:11" ht="15.75" customHeight="1">
      <c r="B4" s="217" t="s">
        <v>14</v>
      </c>
      <c r="C4" s="217" t="s">
        <v>0</v>
      </c>
      <c r="D4" s="218" t="s">
        <v>20</v>
      </c>
      <c r="E4" s="219" t="s">
        <v>2</v>
      </c>
      <c r="F4" s="219"/>
      <c r="G4" s="219"/>
      <c r="H4" s="219"/>
      <c r="I4" s="219"/>
      <c r="J4" s="219"/>
      <c r="K4" s="219"/>
    </row>
    <row r="5" spans="2:11" ht="14.25">
      <c r="B5" s="217"/>
      <c r="C5" s="217"/>
      <c r="D5" s="218"/>
      <c r="E5" s="220" t="s">
        <v>3</v>
      </c>
      <c r="F5" s="219" t="s">
        <v>4</v>
      </c>
      <c r="G5" s="219"/>
      <c r="H5" s="219"/>
      <c r="I5" s="219"/>
      <c r="J5" s="219" t="s">
        <v>5</v>
      </c>
      <c r="K5" s="221" t="s">
        <v>6</v>
      </c>
    </row>
    <row r="6" spans="2:11" ht="14.25">
      <c r="B6" s="217"/>
      <c r="C6" s="217"/>
      <c r="D6" s="218"/>
      <c r="E6" s="220"/>
      <c r="F6" s="61" t="s">
        <v>7</v>
      </c>
      <c r="G6" s="61" t="s">
        <v>45</v>
      </c>
      <c r="H6" s="61" t="s">
        <v>44</v>
      </c>
      <c r="I6" s="61" t="s">
        <v>8</v>
      </c>
      <c r="J6" s="219"/>
      <c r="K6" s="221"/>
    </row>
    <row r="7" spans="2:11" ht="15.75">
      <c r="B7" s="176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76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76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76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76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76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76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76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76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73" t="s">
        <v>28</v>
      </c>
      <c r="C16" s="174"/>
      <c r="D16" s="174"/>
      <c r="E16" s="174"/>
      <c r="F16" s="174"/>
      <c r="G16" s="174"/>
      <c r="H16" s="174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12" t="s">
        <v>14</v>
      </c>
      <c r="C20" s="212" t="s">
        <v>0</v>
      </c>
      <c r="D20" s="213" t="s">
        <v>42</v>
      </c>
      <c r="E20" s="214" t="s">
        <v>2</v>
      </c>
      <c r="F20" s="214"/>
      <c r="G20" s="214"/>
      <c r="H20" s="214"/>
      <c r="I20" s="214"/>
      <c r="J20" s="214"/>
      <c r="K20" s="214"/>
    </row>
    <row r="21" spans="2:11" ht="15.75" customHeight="1">
      <c r="B21" s="212"/>
      <c r="C21" s="212"/>
      <c r="D21" s="213"/>
      <c r="E21" s="215" t="s">
        <v>3</v>
      </c>
      <c r="F21" s="214" t="s">
        <v>4</v>
      </c>
      <c r="G21" s="214"/>
      <c r="H21" s="214"/>
      <c r="I21" s="214"/>
      <c r="J21" s="214" t="s">
        <v>5</v>
      </c>
      <c r="K21" s="216" t="s">
        <v>6</v>
      </c>
    </row>
    <row r="22" spans="2:11" ht="14.25">
      <c r="B22" s="212"/>
      <c r="C22" s="212"/>
      <c r="D22" s="213"/>
      <c r="E22" s="215"/>
      <c r="F22" s="62" t="s">
        <v>7</v>
      </c>
      <c r="G22" s="62" t="s">
        <v>44</v>
      </c>
      <c r="H22" s="62" t="s">
        <v>44</v>
      </c>
      <c r="I22" s="62" t="s">
        <v>8</v>
      </c>
      <c r="J22" s="214"/>
      <c r="K22" s="216"/>
    </row>
    <row r="23" spans="2:11" ht="15.75">
      <c r="B23" s="176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76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76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76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76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76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76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76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76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B29:B31"/>
    <mergeCell ref="B20:B22"/>
    <mergeCell ref="B7:B9"/>
    <mergeCell ref="B10:B12"/>
    <mergeCell ref="B13:B15"/>
    <mergeCell ref="B16:H16"/>
    <mergeCell ref="B23:B25"/>
    <mergeCell ref="B26:B28"/>
    <mergeCell ref="E20:K20"/>
    <mergeCell ref="E21:E22"/>
    <mergeCell ref="C20:C22"/>
    <mergeCell ref="D20:D22"/>
    <mergeCell ref="D2:K2"/>
    <mergeCell ref="K21:K22"/>
    <mergeCell ref="F21:I21"/>
    <mergeCell ref="J21:J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3"/>
      <c r="F2" s="223"/>
      <c r="G2" s="223"/>
      <c r="H2" s="223"/>
      <c r="I2" s="223"/>
      <c r="J2" s="223"/>
      <c r="K2" s="223"/>
      <c r="L2" s="1"/>
      <c r="M2" s="25"/>
    </row>
    <row r="3" spans="1:18" ht="18">
      <c r="A3" s="10"/>
      <c r="B3" s="10"/>
      <c r="C3" s="3"/>
      <c r="D3" s="11" t="s">
        <v>29</v>
      </c>
      <c r="E3" s="186"/>
      <c r="F3" s="186"/>
      <c r="G3" s="186"/>
      <c r="H3" s="186"/>
      <c r="I3" s="186"/>
      <c r="J3" s="186"/>
      <c r="K3" s="18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6"/>
      <c r="F4" s="186"/>
      <c r="G4" s="186"/>
      <c r="H4" s="186"/>
      <c r="I4" s="186"/>
      <c r="J4" s="186"/>
      <c r="K4" s="18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6"/>
      <c r="F5" s="186"/>
      <c r="G5" s="186"/>
      <c r="H5" s="186"/>
      <c r="I5" s="186"/>
      <c r="J5" s="186"/>
      <c r="K5" s="18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3"/>
      <c r="F6" s="183"/>
      <c r="G6" s="183"/>
      <c r="H6" s="183"/>
      <c r="I6" s="183"/>
      <c r="J6" s="183"/>
      <c r="K6" s="18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7"/>
      <c r="F7" s="187"/>
      <c r="G7" s="187"/>
      <c r="H7" s="187"/>
      <c r="I7" s="187"/>
      <c r="J7" s="187"/>
      <c r="K7" s="18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2" t="s">
        <v>56</v>
      </c>
      <c r="P8" s="222"/>
      <c r="Q8" s="28"/>
    </row>
    <row r="9" spans="2:17" ht="21" customHeight="1">
      <c r="B9" s="182" t="s">
        <v>14</v>
      </c>
      <c r="C9" s="182" t="s">
        <v>0</v>
      </c>
      <c r="D9" s="191" t="s">
        <v>1</v>
      </c>
      <c r="E9" s="180" t="s">
        <v>2</v>
      </c>
      <c r="F9" s="180"/>
      <c r="G9" s="180"/>
      <c r="H9" s="180"/>
      <c r="I9" s="180"/>
      <c r="J9" s="180"/>
      <c r="K9" s="180"/>
      <c r="L9" s="192" t="s">
        <v>46</v>
      </c>
      <c r="M9" s="76"/>
      <c r="N9" s="190" t="s">
        <v>62</v>
      </c>
      <c r="O9" s="193" t="s">
        <v>21</v>
      </c>
      <c r="P9" s="193"/>
      <c r="Q9" s="193"/>
    </row>
    <row r="10" spans="2:17" ht="20.25" customHeight="1">
      <c r="B10" s="182"/>
      <c r="C10" s="182"/>
      <c r="D10" s="191"/>
      <c r="E10" s="188" t="s">
        <v>3</v>
      </c>
      <c r="F10" s="180" t="s">
        <v>4</v>
      </c>
      <c r="G10" s="180"/>
      <c r="H10" s="180"/>
      <c r="I10" s="180"/>
      <c r="J10" s="180" t="s">
        <v>5</v>
      </c>
      <c r="K10" s="188" t="s">
        <v>6</v>
      </c>
      <c r="L10" s="192"/>
      <c r="M10" s="77"/>
      <c r="N10" s="190"/>
      <c r="O10" s="178" t="s">
        <v>15</v>
      </c>
      <c r="P10" s="178" t="s">
        <v>43</v>
      </c>
      <c r="Q10" s="178" t="s">
        <v>55</v>
      </c>
    </row>
    <row r="11" spans="2:17" ht="29.25" customHeight="1">
      <c r="B11" s="182"/>
      <c r="C11" s="182"/>
      <c r="D11" s="191"/>
      <c r="E11" s="188"/>
      <c r="F11" s="32" t="s">
        <v>7</v>
      </c>
      <c r="G11" s="32" t="s">
        <v>45</v>
      </c>
      <c r="H11" s="32" t="s">
        <v>51</v>
      </c>
      <c r="I11" s="32" t="s">
        <v>8</v>
      </c>
      <c r="J11" s="180"/>
      <c r="K11" s="188"/>
      <c r="L11" s="192"/>
      <c r="M11" s="77"/>
      <c r="N11" s="190"/>
      <c r="O11" s="178"/>
      <c r="P11" s="178"/>
      <c r="Q11" s="178"/>
    </row>
    <row r="12" spans="2:17" ht="19.5" customHeight="1">
      <c r="B12" s="176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7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7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76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7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7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77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76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76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76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76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76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76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77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76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76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76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76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76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76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77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76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76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76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76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76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76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79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76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76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76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76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76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76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77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76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76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76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76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76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76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77"/>
      <c r="C53" s="175" t="s">
        <v>57</v>
      </c>
      <c r="D53" s="175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73" t="s">
        <v>40</v>
      </c>
      <c r="C54" s="174"/>
      <c r="D54" s="174"/>
      <c r="E54" s="174"/>
      <c r="F54" s="174"/>
      <c r="G54" s="174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68" t="s">
        <v>32</v>
      </c>
      <c r="B55" s="168"/>
      <c r="C55" s="168"/>
      <c r="D55" s="168"/>
      <c r="E55" s="168"/>
      <c r="F55" s="168"/>
      <c r="G55" s="168"/>
      <c r="H55" s="168"/>
      <c r="I55" s="29" t="s">
        <v>30</v>
      </c>
      <c r="J55" s="16" t="s">
        <v>31</v>
      </c>
      <c r="K55" s="12"/>
      <c r="L55" s="12"/>
      <c r="M55" s="31"/>
      <c r="N55" s="162" t="s">
        <v>65</v>
      </c>
      <c r="O55" s="163"/>
      <c r="P55" s="163"/>
      <c r="Q55" s="164"/>
    </row>
    <row r="56" spans="2:17" ht="14.25">
      <c r="B56" t="s">
        <v>27</v>
      </c>
      <c r="N56" s="165"/>
      <c r="O56" s="166"/>
      <c r="P56" s="166"/>
      <c r="Q56" s="167"/>
    </row>
    <row r="57" spans="4:17" ht="46.5" customHeight="1">
      <c r="D57" s="211" t="s">
        <v>33</v>
      </c>
      <c r="E57" s="211"/>
      <c r="F57" s="211"/>
      <c r="G57" s="211"/>
      <c r="H57" s="211"/>
      <c r="I57" s="211"/>
      <c r="J57" s="211"/>
      <c r="K57" s="21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17" t="s">
        <v>14</v>
      </c>
      <c r="C59" s="217" t="s">
        <v>0</v>
      </c>
      <c r="D59" s="218" t="s">
        <v>20</v>
      </c>
      <c r="E59" s="219" t="s">
        <v>2</v>
      </c>
      <c r="F59" s="219"/>
      <c r="G59" s="219"/>
      <c r="H59" s="219"/>
      <c r="I59" s="219"/>
      <c r="J59" s="219"/>
      <c r="K59" s="219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17"/>
      <c r="C60" s="217"/>
      <c r="D60" s="218"/>
      <c r="E60" s="220" t="s">
        <v>3</v>
      </c>
      <c r="F60" s="219" t="s">
        <v>4</v>
      </c>
      <c r="G60" s="219"/>
      <c r="H60" s="219"/>
      <c r="I60" s="219"/>
      <c r="J60" s="219" t="s">
        <v>5</v>
      </c>
      <c r="K60" s="22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17"/>
      <c r="C61" s="217"/>
      <c r="D61" s="218"/>
      <c r="E61" s="220"/>
      <c r="F61" s="61" t="s">
        <v>7</v>
      </c>
      <c r="G61" s="61" t="s">
        <v>45</v>
      </c>
      <c r="H61" s="61" t="s">
        <v>44</v>
      </c>
      <c r="I61" s="61" t="s">
        <v>8</v>
      </c>
      <c r="J61" s="219"/>
      <c r="K61" s="22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6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6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76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76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76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76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76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76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76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73" t="s">
        <v>28</v>
      </c>
      <c r="C71" s="174"/>
      <c r="D71" s="174"/>
      <c r="E71" s="174"/>
      <c r="F71" s="174"/>
      <c r="G71" s="174"/>
      <c r="H71" s="174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12" t="s">
        <v>14</v>
      </c>
      <c r="C76" s="212" t="s">
        <v>0</v>
      </c>
      <c r="D76" s="213" t="s">
        <v>42</v>
      </c>
      <c r="E76" s="214" t="s">
        <v>2</v>
      </c>
      <c r="F76" s="214"/>
      <c r="G76" s="214"/>
      <c r="H76" s="214"/>
      <c r="I76" s="214"/>
      <c r="J76" s="214"/>
      <c r="K76" s="214"/>
    </row>
    <row r="77" spans="2:11" ht="14.25">
      <c r="B77" s="212"/>
      <c r="C77" s="212"/>
      <c r="D77" s="213"/>
      <c r="E77" s="215" t="s">
        <v>3</v>
      </c>
      <c r="F77" s="214" t="s">
        <v>4</v>
      </c>
      <c r="G77" s="214"/>
      <c r="H77" s="214"/>
      <c r="I77" s="214"/>
      <c r="J77" s="214" t="s">
        <v>5</v>
      </c>
      <c r="K77" s="216" t="s">
        <v>6</v>
      </c>
    </row>
    <row r="78" spans="2:11" ht="14.25">
      <c r="B78" s="212"/>
      <c r="C78" s="212"/>
      <c r="D78" s="213"/>
      <c r="E78" s="215"/>
      <c r="F78" s="62" t="s">
        <v>7</v>
      </c>
      <c r="G78" s="62" t="s">
        <v>44</v>
      </c>
      <c r="H78" s="62" t="s">
        <v>44</v>
      </c>
      <c r="I78" s="62" t="s">
        <v>8</v>
      </c>
      <c r="J78" s="214"/>
      <c r="K78" s="216"/>
    </row>
    <row r="79" spans="2:11" ht="15.75">
      <c r="B79" s="176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76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76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76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76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76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76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76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76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3"/>
      <c r="F2" s="223"/>
      <c r="G2" s="223"/>
      <c r="H2" s="223"/>
      <c r="I2" s="223"/>
      <c r="J2" s="223"/>
      <c r="K2" s="223"/>
      <c r="L2" s="1"/>
      <c r="M2" s="25"/>
    </row>
    <row r="3" spans="1:18" ht="18">
      <c r="A3" s="10"/>
      <c r="B3" s="10"/>
      <c r="C3" s="3"/>
      <c r="D3" s="11" t="s">
        <v>29</v>
      </c>
      <c r="E3" s="186"/>
      <c r="F3" s="186"/>
      <c r="G3" s="186"/>
      <c r="H3" s="186"/>
      <c r="I3" s="186"/>
      <c r="J3" s="186"/>
      <c r="K3" s="18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6"/>
      <c r="F4" s="186"/>
      <c r="G4" s="186"/>
      <c r="H4" s="186"/>
      <c r="I4" s="186"/>
      <c r="J4" s="186"/>
      <c r="K4" s="18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6"/>
      <c r="F5" s="186"/>
      <c r="G5" s="186"/>
      <c r="H5" s="186"/>
      <c r="I5" s="186"/>
      <c r="J5" s="186"/>
      <c r="K5" s="18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3"/>
      <c r="F6" s="183"/>
      <c r="G6" s="183"/>
      <c r="H6" s="183"/>
      <c r="I6" s="183"/>
      <c r="J6" s="183"/>
      <c r="K6" s="18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7"/>
      <c r="F7" s="187"/>
      <c r="G7" s="187"/>
      <c r="H7" s="187"/>
      <c r="I7" s="187"/>
      <c r="J7" s="187"/>
      <c r="K7" s="18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2" t="s">
        <v>56</v>
      </c>
      <c r="P8" s="222"/>
      <c r="Q8" s="28"/>
    </row>
    <row r="9" spans="2:17" ht="21" customHeight="1">
      <c r="B9" s="182" t="s">
        <v>14</v>
      </c>
      <c r="C9" s="182" t="s">
        <v>0</v>
      </c>
      <c r="D9" s="191" t="s">
        <v>1</v>
      </c>
      <c r="E9" s="180" t="s">
        <v>2</v>
      </c>
      <c r="F9" s="180"/>
      <c r="G9" s="180"/>
      <c r="H9" s="180"/>
      <c r="I9" s="180"/>
      <c r="J9" s="180"/>
      <c r="K9" s="180"/>
      <c r="L9" s="192" t="s">
        <v>46</v>
      </c>
      <c r="M9" s="76"/>
      <c r="N9" s="190" t="s">
        <v>62</v>
      </c>
      <c r="O9" s="193" t="s">
        <v>21</v>
      </c>
      <c r="P9" s="193"/>
      <c r="Q9" s="193"/>
    </row>
    <row r="10" spans="2:17" ht="20.25" customHeight="1">
      <c r="B10" s="182"/>
      <c r="C10" s="182"/>
      <c r="D10" s="191"/>
      <c r="E10" s="188" t="s">
        <v>3</v>
      </c>
      <c r="F10" s="180" t="s">
        <v>4</v>
      </c>
      <c r="G10" s="180"/>
      <c r="H10" s="180"/>
      <c r="I10" s="180"/>
      <c r="J10" s="180" t="s">
        <v>5</v>
      </c>
      <c r="K10" s="188" t="s">
        <v>6</v>
      </c>
      <c r="L10" s="192"/>
      <c r="M10" s="77"/>
      <c r="N10" s="190"/>
      <c r="O10" s="178" t="s">
        <v>15</v>
      </c>
      <c r="P10" s="178" t="s">
        <v>43</v>
      </c>
      <c r="Q10" s="178" t="s">
        <v>66</v>
      </c>
    </row>
    <row r="11" spans="2:17" ht="29.25" customHeight="1">
      <c r="B11" s="182"/>
      <c r="C11" s="182"/>
      <c r="D11" s="191"/>
      <c r="E11" s="188"/>
      <c r="F11" s="32" t="s">
        <v>7</v>
      </c>
      <c r="G11" s="32" t="s">
        <v>45</v>
      </c>
      <c r="H11" s="32" t="s">
        <v>51</v>
      </c>
      <c r="I11" s="32" t="s">
        <v>8</v>
      </c>
      <c r="J11" s="180"/>
      <c r="K11" s="188"/>
      <c r="L11" s="192"/>
      <c r="M11" s="77"/>
      <c r="N11" s="190"/>
      <c r="O11" s="178"/>
      <c r="P11" s="178"/>
      <c r="Q11" s="178"/>
    </row>
    <row r="12" spans="2:17" ht="19.5" customHeight="1">
      <c r="B12" s="176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7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7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76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7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7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76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76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76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76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76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76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76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76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76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76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76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76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76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76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76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76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76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76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77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76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76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76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76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76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76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76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76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76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76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76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76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76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76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76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76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76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76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76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76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76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79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76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76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76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76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76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76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76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76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76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76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76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76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76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76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76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76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76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76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76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76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77"/>
      <c r="C79" s="175" t="s">
        <v>54</v>
      </c>
      <c r="D79" s="175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73" t="s">
        <v>40</v>
      </c>
      <c r="C80" s="174"/>
      <c r="D80" s="174"/>
      <c r="E80" s="174"/>
      <c r="F80" s="174"/>
      <c r="G80" s="174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68" t="s">
        <v>32</v>
      </c>
      <c r="B81" s="168"/>
      <c r="C81" s="168"/>
      <c r="D81" s="168"/>
      <c r="E81" s="168"/>
      <c r="F81" s="168"/>
      <c r="G81" s="168"/>
      <c r="H81" s="168"/>
      <c r="I81" s="29" t="s">
        <v>30</v>
      </c>
      <c r="J81" s="16" t="s">
        <v>31</v>
      </c>
      <c r="K81" s="12"/>
      <c r="L81" s="12"/>
      <c r="M81" s="31"/>
      <c r="N81" s="162" t="s">
        <v>65</v>
      </c>
      <c r="O81" s="163"/>
      <c r="P81" s="163"/>
      <c r="Q81" s="164"/>
    </row>
    <row r="82" spans="2:17" ht="14.25">
      <c r="B82" t="s">
        <v>27</v>
      </c>
      <c r="N82" s="165"/>
      <c r="O82" s="166"/>
      <c r="P82" s="166"/>
      <c r="Q82" s="167"/>
    </row>
    <row r="83" spans="4:17" ht="59.25" customHeight="1">
      <c r="D83" s="211" t="s">
        <v>33</v>
      </c>
      <c r="E83" s="211"/>
      <c r="F83" s="211"/>
      <c r="G83" s="211"/>
      <c r="H83" s="211"/>
      <c r="I83" s="211"/>
      <c r="J83" s="211"/>
      <c r="K83" s="21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17" t="s">
        <v>14</v>
      </c>
      <c r="C85" s="217" t="s">
        <v>0</v>
      </c>
      <c r="D85" s="218" t="s">
        <v>20</v>
      </c>
      <c r="E85" s="219" t="s">
        <v>2</v>
      </c>
      <c r="F85" s="219"/>
      <c r="G85" s="219"/>
      <c r="H85" s="219"/>
      <c r="I85" s="219"/>
      <c r="J85" s="219"/>
      <c r="K85" s="219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17"/>
      <c r="C86" s="217"/>
      <c r="D86" s="218"/>
      <c r="E86" s="220" t="s">
        <v>3</v>
      </c>
      <c r="F86" s="219" t="s">
        <v>4</v>
      </c>
      <c r="G86" s="219"/>
      <c r="H86" s="219"/>
      <c r="I86" s="219"/>
      <c r="J86" s="219" t="s">
        <v>5</v>
      </c>
      <c r="K86" s="22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17"/>
      <c r="C87" s="217"/>
      <c r="D87" s="218"/>
      <c r="E87" s="220"/>
      <c r="F87" s="61" t="s">
        <v>7</v>
      </c>
      <c r="G87" s="61" t="s">
        <v>45</v>
      </c>
      <c r="H87" s="61" t="s">
        <v>44</v>
      </c>
      <c r="I87" s="61" t="s">
        <v>8</v>
      </c>
      <c r="J87" s="219"/>
      <c r="K87" s="22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6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6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76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76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76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76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76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76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76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73" t="s">
        <v>28</v>
      </c>
      <c r="C97" s="174"/>
      <c r="D97" s="174"/>
      <c r="E97" s="174"/>
      <c r="F97" s="174"/>
      <c r="G97" s="174"/>
      <c r="H97" s="174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12" t="s">
        <v>14</v>
      </c>
      <c r="C102" s="212" t="s">
        <v>0</v>
      </c>
      <c r="D102" s="213" t="s">
        <v>42</v>
      </c>
      <c r="E102" s="214" t="s">
        <v>2</v>
      </c>
      <c r="F102" s="214"/>
      <c r="G102" s="214"/>
      <c r="H102" s="214"/>
      <c r="I102" s="214"/>
      <c r="J102" s="214"/>
      <c r="K102" s="214"/>
    </row>
    <row r="103" spans="2:11" ht="14.25">
      <c r="B103" s="212"/>
      <c r="C103" s="212"/>
      <c r="D103" s="213"/>
      <c r="E103" s="215" t="s">
        <v>3</v>
      </c>
      <c r="F103" s="214" t="s">
        <v>4</v>
      </c>
      <c r="G103" s="214"/>
      <c r="H103" s="214"/>
      <c r="I103" s="214"/>
      <c r="J103" s="214" t="s">
        <v>5</v>
      </c>
      <c r="K103" s="216" t="s">
        <v>6</v>
      </c>
    </row>
    <row r="104" spans="2:11" ht="14.25">
      <c r="B104" s="212"/>
      <c r="C104" s="212"/>
      <c r="D104" s="213"/>
      <c r="E104" s="215"/>
      <c r="F104" s="62" t="s">
        <v>7</v>
      </c>
      <c r="G104" s="62" t="s">
        <v>44</v>
      </c>
      <c r="H104" s="62" t="s">
        <v>44</v>
      </c>
      <c r="I104" s="62" t="s">
        <v>8</v>
      </c>
      <c r="J104" s="214"/>
      <c r="K104" s="216"/>
    </row>
    <row r="105" spans="2:11" ht="15.75">
      <c r="B105" s="176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76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76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76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76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76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76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76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76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2016-09-12T12:56:59Z</cp:lastPrinted>
  <dcterms:created xsi:type="dcterms:W3CDTF">2011-10-12T18:03:49Z</dcterms:created>
  <dcterms:modified xsi:type="dcterms:W3CDTF">2017-07-10T10:11:16Z</dcterms:modified>
  <cp:category/>
  <cp:version/>
  <cp:contentType/>
  <cp:contentStatus/>
</cp:coreProperties>
</file>