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wybieralne'!$A$1:$J$42</definedName>
    <definedName name="_xlnm.Print_Area" localSheetId="0">'roczna'!$A$1:$M$59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<sst xmlns="http://schemas.openxmlformats.org/spreadsheetml/2006/main" count="542" uniqueCount="151">
  <si>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</si>
  <si>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</si>
  <si>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</si>
  <si>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</si>
  <si>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</si>
  <si>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</si>
  <si>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</si>
  <si>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</si>
  <si>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</si>
  <si>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</si>
  <si>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</si>
  <si>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</si>
  <si>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</si>
  <si>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</si>
  <si>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</si>
  <si>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</si>
  <si>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</si>
  <si>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</si>
  <si>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</si>
  <si>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</si>
  <si>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</si>
  <si>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</si>
  <si>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</si>
  <si>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</si>
  <si>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</si>
  <si>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</si>
  <si>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</si>
  <si>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</si>
  <si>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</si>
  <si>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</si>
  <si>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</si>
  <si>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</si>
  <si>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</si>
  <si>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</si>
  <si>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</si>
  <si>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</si>
  <si>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</si>
  <si>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</si>
  <si>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</si>
  <si>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</si>
  <si>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</si>
  <si>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</si>
  <si>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</si>
  <si>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</si>
  <si>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</si>
  <si>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</si>
  <si>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</si>
  <si>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</si>
  <si>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</si>
  <si>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</si>
  <si>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</si>
  <si>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</si>
  <si>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</si>
  <si>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</si>
  <si>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</si>
  <si>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</si>
  <si>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</si>
  <si>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</si>
  <si>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</si>
  <si>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</si>
  <si>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</si>
  <si>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</si>
  <si>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</si>
  <si>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</si>
  <si>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</si>
  <si>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</si>
  <si>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</si>
  <si>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ogólnoakademicki</t>
  </si>
  <si>
    <t>drugi</t>
  </si>
  <si>
    <t>ćwicz.</t>
  </si>
  <si>
    <t>E</t>
  </si>
  <si>
    <t>Z</t>
  </si>
  <si>
    <t>I, II</t>
  </si>
  <si>
    <t>I,II</t>
  </si>
  <si>
    <t>Seminarium magisterskie</t>
  </si>
  <si>
    <t>Moduł wybieralny*</t>
  </si>
  <si>
    <t xml:space="preserve">Przedmioty wybieralne  </t>
  </si>
  <si>
    <t>ZP</t>
  </si>
  <si>
    <t>ZW</t>
  </si>
  <si>
    <t>niestacjonarne</t>
  </si>
  <si>
    <t>Moduł wybieralny w języku obcym*</t>
  </si>
  <si>
    <t>►</t>
  </si>
  <si>
    <t>zdać egzamin magisterski</t>
  </si>
  <si>
    <t>odbyć obowiązkowe szkolenie  BHP</t>
  </si>
  <si>
    <t>zaliczyć 2 lata studiów zgodnie z powyższym programem zajęć</t>
  </si>
  <si>
    <t xml:space="preserve">Plan studiów zatwierdzony przez Rade Wydziału Prawa i Administracji    </t>
  </si>
  <si>
    <t xml:space="preserve">Przedmioty wybieralne </t>
  </si>
  <si>
    <t>Zasady wykładni i stosowania prawa</t>
  </si>
  <si>
    <t>Rok</t>
  </si>
  <si>
    <t xml:space="preserve">Seminarium </t>
  </si>
  <si>
    <t>Aby uzyskać tytuł magistra należy:</t>
  </si>
  <si>
    <t>Ustrój organów ochrony prawnej</t>
  </si>
  <si>
    <t>*Na I roku studiów student musi uzyskać 8 punktów ECTS w ramach modułów wybieralnych</t>
  </si>
  <si>
    <t>*Na II roku studiów student musi uzyskać 10 punktów ECTS w ramach modułów wybieralnych</t>
  </si>
  <si>
    <t>odbyć obowiązkowe szkolenie  z zakresu prawa autorskiego oraz ochrony własności intelektualnej</t>
  </si>
  <si>
    <t>2017/2018</t>
  </si>
  <si>
    <t>Prawo zamówień publicznych</t>
  </si>
  <si>
    <t>Wolność gospodarcza i jej ograniczenia</t>
  </si>
  <si>
    <t>Przedsiębiorcy- rodzaje, struktura, funkcjonowanie</t>
  </si>
  <si>
    <t>Zamawiający w systemie zamówień publicznych</t>
  </si>
  <si>
    <t>Zarządzanie jednostkami sektora publicznego</t>
  </si>
  <si>
    <t>Etyka zamówień publicznych</t>
  </si>
  <si>
    <t>Prawnokarna ochrona obrotu gospodarczego</t>
  </si>
  <si>
    <t>Przygotowanie postępowania o udzielenie zamówienia publicznego</t>
  </si>
  <si>
    <t>Prawo spółek handlowych</t>
  </si>
  <si>
    <t>Prawo pracy w zamówieniach publicznych</t>
  </si>
  <si>
    <t>Prawo umów</t>
  </si>
  <si>
    <t>Europejskie prawo zamówień publicznych</t>
  </si>
  <si>
    <t>Tryby udzielenia zamówień publicznych</t>
  </si>
  <si>
    <t>Ocena ofert i wybór oferty najkorzystniejszej w postępowaniu o zamówienia publiczne</t>
  </si>
  <si>
    <t>Dokumentowanie czynności w postępowaniu o udzielenie zamówienia publicznego</t>
  </si>
  <si>
    <t>Odpowiedzialnośc kontraktowa w zamówieniach publicznych</t>
  </si>
  <si>
    <t>Dochodzenie i egzekwowanie roszczeń w postępowaniu cywilnym</t>
  </si>
  <si>
    <t>Kryteria kwalifikacji wykonawców</t>
  </si>
  <si>
    <t>Środki odwoławcze w postępowaniu o udzielenie zamówienia publicznego</t>
  </si>
  <si>
    <t>Kontrola zamówień publicznych</t>
  </si>
  <si>
    <t>Odpowiedzialnośc za naruszenie dyscypliny finansów publicznych w zakresie zamówień publicznych</t>
  </si>
  <si>
    <t xml:space="preserve">W ciągu całego toku studiów student musi zaliczyć 1 moduł wybieralny w formie konwersatorium w języku obcym </t>
  </si>
  <si>
    <t>Konwersatoria do wyboru w języku polskim- rok I</t>
  </si>
  <si>
    <t>Konwersatoria  do wyboru w języku polskim- rok II</t>
  </si>
  <si>
    <t>Konwersatoria do wyboru w języku obcym</t>
  </si>
  <si>
    <t>Źródła prawa Unii Europejskiej</t>
  </si>
  <si>
    <t>Zamówienia publiczne w procesie inwestycyjnym</t>
  </si>
  <si>
    <t>Polityka zakupowa</t>
  </si>
  <si>
    <t>Informacja publiczna i ochrona danych osobowych w zamówieniach publicznych</t>
  </si>
  <si>
    <t>Postępowanie administracyjne i sądowo-administracyjne</t>
  </si>
  <si>
    <t>Formy działania administracji w sferze zamówień publicznych</t>
  </si>
  <si>
    <t>Zamówienia publiczne na świecie</t>
  </si>
  <si>
    <t>Podatkowe instrumenty pomocy publicznej</t>
  </si>
  <si>
    <t>Psychologia negocjacji</t>
  </si>
  <si>
    <t>Koncesje na roboty budowlane lub usługi</t>
  </si>
  <si>
    <t>Wadium i zabezpieczenie należytego wykonania umowy</t>
  </si>
  <si>
    <t>Zamówienia sektorowe</t>
  </si>
  <si>
    <t>Orzecznictwo sądowe w sprawach z zakresu zamówień publicznych</t>
  </si>
  <si>
    <t>E- administracja</t>
  </si>
  <si>
    <t>Zamówienia publiczne w wybranych dziedzinach zadań publicznych</t>
  </si>
  <si>
    <t>Prawo nowych technologii</t>
  </si>
  <si>
    <t>Modyfikacja umowy w sprawie zamówienia publicznego</t>
  </si>
  <si>
    <t>Klauzule społeczne w zamówieniach publicznych</t>
  </si>
  <si>
    <t>Pozacenowe kryteria oceny ofert</t>
  </si>
  <si>
    <t>Przetargi publiczne poza systemem zamówień publicznych</t>
  </si>
  <si>
    <t>Zamówienia podprogowe (do 30 tys. Euro)</t>
  </si>
  <si>
    <t>Zamówienia publiczne w służbie zdrowia</t>
  </si>
  <si>
    <t>Private International Law</t>
  </si>
  <si>
    <t>Competition Law and State Aid</t>
  </si>
  <si>
    <t>Public Procurement Law in Polish and EU Law</t>
  </si>
  <si>
    <t>Structure of Public Administration</t>
  </si>
  <si>
    <t>Corporate Social Responsibility</t>
  </si>
  <si>
    <t>** w suplemencie do dyplomu punkty ulegają rozbiciu: egzamin magisterski- 10 ECTS, praca magisterska-               6 ECTS</t>
  </si>
  <si>
    <t>Egzamin magisterski i obrona pracy magisterskiej**</t>
  </si>
  <si>
    <t>w dniu 21.04.2017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</si>
</sst>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10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70" fontId="0" fillId="38" borderId="10" xfId="0" applyNumberForma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31" fillId="34" borderId="10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0" fillId="43" borderId="0" xfId="0" applyFill="1" applyAlignment="1">
      <alignment/>
    </xf>
    <xf numFmtId="0" fontId="0" fillId="43" borderId="16" xfId="0" applyFill="1" applyBorder="1" applyAlignment="1">
      <alignment/>
    </xf>
    <xf numFmtId="0" fontId="0" fillId="43" borderId="16" xfId="0" applyFill="1" applyBorder="1" applyAlignment="1">
      <alignment horizontal="center"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0" fillId="43" borderId="0" xfId="0" applyFill="1" applyBorder="1" applyAlignment="1">
      <alignment/>
    </xf>
    <xf numFmtId="0" fontId="24" fillId="35" borderId="10" xfId="52" applyFont="1" applyFill="1" applyBorder="1" applyAlignment="1" applyProtection="1">
      <alignment horizontal="left" vertical="center" wrapText="1" indent="1"/>
      <protection locked="0"/>
    </xf>
    <xf numFmtId="0" fontId="24" fillId="41" borderId="10" xfId="52" applyFont="1" applyFill="1" applyBorder="1" applyAlignment="1" applyProtection="1">
      <alignment horizontal="left" vertical="center" wrapText="1" indent="1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60" applyNumberFormat="1" applyFont="1" applyFill="1" applyBorder="1" applyAlignment="1" applyProtection="1">
      <alignment wrapText="1"/>
      <protection/>
    </xf>
    <xf numFmtId="0" fontId="25" fillId="0" borderId="0" xfId="44" applyFont="1" applyFill="1" applyBorder="1" applyAlignment="1" applyProtection="1">
      <alignment horizontal="center" vertical="center"/>
      <protection locked="0"/>
    </xf>
    <xf numFmtId="0" fontId="9" fillId="43" borderId="0" xfId="52" applyFont="1" applyFill="1" applyBorder="1" applyAlignment="1" applyProtection="1">
      <alignment horizontal="center" vertical="center"/>
      <protection locked="0"/>
    </xf>
    <xf numFmtId="0" fontId="0" fillId="43" borderId="18" xfId="0" applyFill="1" applyBorder="1" applyAlignment="1">
      <alignment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49" fontId="4" fillId="13" borderId="10" xfId="0" applyNumberFormat="1" applyFont="1" applyFill="1" applyBorder="1" applyAlignment="1" applyProtection="1">
      <alignment horizontal="center" vertical="center"/>
      <protection locked="0"/>
    </xf>
    <xf numFmtId="0" fontId="24" fillId="44" borderId="10" xfId="60" applyNumberFormat="1" applyFont="1" applyFill="1" applyBorder="1" applyAlignment="1" applyProtection="1">
      <alignment wrapText="1"/>
      <protection/>
    </xf>
    <xf numFmtId="0" fontId="25" fillId="13" borderId="10" xfId="44" applyFont="1" applyFill="1" applyBorder="1" applyAlignment="1" applyProtection="1">
      <alignment horizontal="center" vertical="center"/>
      <protection locked="0"/>
    </xf>
    <xf numFmtId="0" fontId="9" fillId="13" borderId="10" xfId="52" applyFont="1" applyFill="1" applyBorder="1" applyAlignment="1" applyProtection="1">
      <alignment horizontal="center" vertical="center"/>
      <protection locked="0"/>
    </xf>
    <xf numFmtId="0" fontId="7" fillId="13" borderId="10" xfId="52" applyFont="1" applyFill="1" applyBorder="1" applyAlignment="1" applyProtection="1">
      <alignment horizontal="center" vertical="center"/>
      <protection locked="0"/>
    </xf>
    <xf numFmtId="0" fontId="38" fillId="13" borderId="10" xfId="52" applyFont="1" applyFill="1" applyBorder="1" applyAlignment="1" applyProtection="1">
      <alignment horizontal="center" vertical="center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24" fillId="5" borderId="10" xfId="60" applyNumberFormat="1" applyFont="1" applyFill="1" applyBorder="1" applyAlignment="1" applyProtection="1">
      <alignment wrapText="1"/>
      <protection/>
    </xf>
    <xf numFmtId="0" fontId="24" fillId="6" borderId="10" xfId="60" applyNumberFormat="1" applyFont="1" applyFill="1" applyBorder="1" applyAlignment="1" applyProtection="1">
      <alignment wrapText="1"/>
      <protection/>
    </xf>
    <xf numFmtId="49" fontId="4" fillId="6" borderId="10" xfId="0" applyNumberFormat="1" applyFont="1" applyFill="1" applyBorder="1" applyAlignment="1" applyProtection="1">
      <alignment horizontal="center" vertical="center"/>
      <protection locked="0"/>
    </xf>
    <xf numFmtId="49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24" fillId="5" borderId="10" xfId="52" applyFont="1" applyFill="1" applyBorder="1" applyAlignment="1" applyProtection="1">
      <alignment horizontal="left" vertical="center" wrapText="1" indent="1"/>
      <protection locked="0"/>
    </xf>
    <xf numFmtId="0" fontId="24" fillId="6" borderId="10" xfId="52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9" fillId="38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0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left" vertical="center" wrapText="1" indent="1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wrapText="1"/>
    </xf>
    <xf numFmtId="0" fontId="6" fillId="0" borderId="0" xfId="0" applyFont="1" applyAlignment="1" applyProtection="1">
      <alignment horizontal="right" wrapText="1"/>
      <protection locked="0"/>
    </xf>
    <xf numFmtId="0" fontId="37" fillId="0" borderId="0" xfId="0" applyFont="1" applyAlignment="1">
      <alignment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0" fillId="43" borderId="16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40" borderId="17" xfId="0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/>
      <protection locked="0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5" fillId="40" borderId="17" xfId="0" applyFont="1" applyFill="1" applyBorder="1" applyAlignment="1" applyProtection="1">
      <alignment horizontal="center" vertical="center"/>
      <protection locked="0"/>
    </xf>
    <xf numFmtId="0" fontId="15" fillId="40" borderId="16" xfId="0" applyFont="1" applyFill="1" applyBorder="1" applyAlignment="1" applyProtection="1">
      <alignment horizontal="center" vertical="center"/>
      <protection locked="0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7" xfId="52" applyFont="1" applyFill="1" applyBorder="1" applyAlignment="1" applyProtection="1">
      <alignment horizontal="center" vertical="center" wrapText="1"/>
      <protection locked="0"/>
    </xf>
    <xf numFmtId="0" fontId="17" fillId="40" borderId="18" xfId="52" applyFont="1" applyFill="1" applyBorder="1" applyAlignment="1" applyProtection="1">
      <alignment horizontal="center" vertical="center" wrapText="1"/>
      <protection locked="0"/>
    </xf>
    <xf numFmtId="0" fontId="16" fillId="40" borderId="17" xfId="52" applyFont="1" applyFill="1" applyBorder="1" applyAlignment="1" applyProtection="1">
      <alignment horizontal="center" vertical="center" wrapText="1"/>
      <protection locked="0"/>
    </xf>
    <xf numFmtId="0" fontId="16" fillId="40" borderId="18" xfId="52" applyFont="1" applyFill="1" applyBorder="1" applyAlignment="1" applyProtection="1">
      <alignment horizontal="center" vertical="center" wrapText="1"/>
      <protection locked="0"/>
    </xf>
    <xf numFmtId="0" fontId="13" fillId="40" borderId="17" xfId="52" applyFont="1" applyFill="1" applyBorder="1" applyAlignment="1" applyProtection="1">
      <alignment horizontal="center" vertical="center" wrapText="1"/>
      <protection locked="0"/>
    </xf>
    <xf numFmtId="0" fontId="13" fillId="40" borderId="18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tabSelected="1" zoomScale="90" zoomScaleNormal="90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6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3.3984375" style="0" customWidth="1"/>
    <col min="13" max="13" width="2.8984375" style="10" customWidth="1"/>
    <col min="14" max="14" width="18.09765625" style="0" customWidth="1"/>
    <col min="15" max="15" width="17.19921875" style="0" customWidth="1"/>
    <col min="16" max="16" width="13.5" style="0" customWidth="1"/>
    <col min="17" max="17" width="14.0976562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38" t="s">
        <v>96</v>
      </c>
      <c r="F2" s="138"/>
      <c r="G2" s="138"/>
      <c r="H2" s="138"/>
      <c r="I2" s="138"/>
      <c r="J2" s="138"/>
      <c r="K2" s="138"/>
      <c r="L2" s="1"/>
      <c r="M2" s="25"/>
    </row>
    <row r="3" spans="1:14" ht="18">
      <c r="A3" s="10"/>
      <c r="B3" s="10"/>
      <c r="C3" s="3"/>
      <c r="D3" s="11" t="s">
        <v>29</v>
      </c>
      <c r="E3" s="139" t="s">
        <v>67</v>
      </c>
      <c r="F3" s="139"/>
      <c r="G3" s="139"/>
      <c r="H3" s="139"/>
      <c r="I3" s="139"/>
      <c r="J3" s="139"/>
      <c r="K3" s="139"/>
      <c r="L3" s="3"/>
      <c r="M3" s="25"/>
      <c r="N3" s="9"/>
    </row>
    <row r="4" spans="1:14" ht="18">
      <c r="A4" s="10"/>
      <c r="B4" s="10"/>
      <c r="C4" s="3"/>
      <c r="D4" s="11" t="s">
        <v>16</v>
      </c>
      <c r="E4" s="139" t="s">
        <v>68</v>
      </c>
      <c r="F4" s="139"/>
      <c r="G4" s="139"/>
      <c r="H4" s="139"/>
      <c r="I4" s="139"/>
      <c r="J4" s="139"/>
      <c r="K4" s="139"/>
      <c r="L4" s="3"/>
      <c r="M4" s="25"/>
      <c r="N4" s="9"/>
    </row>
    <row r="5" spans="1:14" ht="18">
      <c r="A5" s="10"/>
      <c r="B5" s="10"/>
      <c r="C5" s="3"/>
      <c r="D5" s="11" t="s">
        <v>17</v>
      </c>
      <c r="E5" s="139" t="s">
        <v>79</v>
      </c>
      <c r="F5" s="139"/>
      <c r="G5" s="139"/>
      <c r="H5" s="139"/>
      <c r="I5" s="139"/>
      <c r="J5" s="139"/>
      <c r="K5" s="139"/>
      <c r="L5" s="3"/>
      <c r="M5" s="25"/>
      <c r="N5" s="9"/>
    </row>
    <row r="6" spans="1:14" ht="24.75" customHeight="1">
      <c r="A6" s="10"/>
      <c r="B6" s="10"/>
      <c r="C6" s="3"/>
      <c r="D6" s="11" t="s">
        <v>19</v>
      </c>
      <c r="E6" s="140" t="s">
        <v>95</v>
      </c>
      <c r="F6" s="140"/>
      <c r="G6" s="140"/>
      <c r="H6" s="140"/>
      <c r="I6" s="140"/>
      <c r="J6" s="140"/>
      <c r="K6" s="140"/>
      <c r="L6" s="3"/>
      <c r="M6" s="26"/>
      <c r="N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64" t="s">
        <v>56</v>
      </c>
      <c r="P7" s="164"/>
      <c r="Q7" s="28"/>
    </row>
    <row r="8" spans="2:17" ht="21" customHeight="1">
      <c r="B8" s="165" t="s">
        <v>14</v>
      </c>
      <c r="C8" s="165" t="s">
        <v>0</v>
      </c>
      <c r="D8" s="166" t="s">
        <v>1</v>
      </c>
      <c r="E8" s="158" t="s">
        <v>2</v>
      </c>
      <c r="F8" s="158"/>
      <c r="G8" s="158"/>
      <c r="H8" s="158"/>
      <c r="I8" s="158"/>
      <c r="J8" s="158"/>
      <c r="K8" s="158"/>
      <c r="L8" s="167" t="s">
        <v>46</v>
      </c>
      <c r="M8" s="76"/>
      <c r="N8" s="155" t="s">
        <v>62</v>
      </c>
      <c r="O8" s="141" t="s">
        <v>21</v>
      </c>
      <c r="P8" s="141"/>
      <c r="Q8" s="141"/>
    </row>
    <row r="9" spans="2:17" ht="20.25" customHeight="1">
      <c r="B9" s="165"/>
      <c r="C9" s="165"/>
      <c r="D9" s="166"/>
      <c r="E9" s="157" t="s">
        <v>3</v>
      </c>
      <c r="F9" s="158" t="s">
        <v>4</v>
      </c>
      <c r="G9" s="158"/>
      <c r="H9" s="158"/>
      <c r="I9" s="158"/>
      <c r="J9" s="158" t="s">
        <v>5</v>
      </c>
      <c r="K9" s="157" t="s">
        <v>6</v>
      </c>
      <c r="L9" s="167"/>
      <c r="M9" s="77"/>
      <c r="N9" s="155"/>
      <c r="O9" s="154" t="s">
        <v>15</v>
      </c>
      <c r="P9" s="154" t="s">
        <v>43</v>
      </c>
      <c r="Q9" s="147" t="s">
        <v>66</v>
      </c>
    </row>
    <row r="10" spans="2:17" ht="29.25" customHeight="1">
      <c r="B10" s="165"/>
      <c r="C10" s="165"/>
      <c r="D10" s="166"/>
      <c r="E10" s="157"/>
      <c r="F10" s="32" t="s">
        <v>7</v>
      </c>
      <c r="G10" s="32" t="s">
        <v>69</v>
      </c>
      <c r="H10" s="32" t="s">
        <v>58</v>
      </c>
      <c r="I10" s="32" t="s">
        <v>8</v>
      </c>
      <c r="J10" s="158"/>
      <c r="K10" s="157"/>
      <c r="L10" s="167"/>
      <c r="M10" s="77"/>
      <c r="N10" s="155"/>
      <c r="O10" s="154"/>
      <c r="P10" s="154"/>
      <c r="Q10" s="147"/>
    </row>
    <row r="11" spans="2:17" ht="19.5" customHeight="1">
      <c r="B11" s="145" t="s">
        <v>9</v>
      </c>
      <c r="C11" s="33" t="s">
        <v>9</v>
      </c>
      <c r="D11" s="34" t="s">
        <v>87</v>
      </c>
      <c r="E11" s="35"/>
      <c r="F11" s="36"/>
      <c r="G11" s="36"/>
      <c r="H11" s="36">
        <v>15</v>
      </c>
      <c r="I11" s="37">
        <f>SUM(F11:H11)</f>
        <v>15</v>
      </c>
      <c r="J11" s="36" t="s">
        <v>71</v>
      </c>
      <c r="K11" s="38">
        <v>3</v>
      </c>
      <c r="L11" s="33" t="s">
        <v>77</v>
      </c>
      <c r="M11" s="78"/>
      <c r="N11" s="98" t="str">
        <f>L11</f>
        <v>ZP</v>
      </c>
      <c r="O11" s="99">
        <f>(G11+H11)/I11*2/5*K11</f>
        <v>1.2000000000000002</v>
      </c>
      <c r="P11" s="99">
        <f>I11/25</f>
        <v>0.6</v>
      </c>
      <c r="Q11" s="100"/>
    </row>
    <row r="12" spans="2:17" ht="30" customHeight="1">
      <c r="B12" s="145"/>
      <c r="C12" s="33" t="s">
        <v>9</v>
      </c>
      <c r="D12" s="116" t="s">
        <v>97</v>
      </c>
      <c r="E12" s="35"/>
      <c r="F12" s="36">
        <v>15</v>
      </c>
      <c r="G12" s="36"/>
      <c r="H12" s="36"/>
      <c r="I12" s="37">
        <f aca="true" t="shared" si="0" ref="I12:I24">SUM(F12:G12)</f>
        <v>15</v>
      </c>
      <c r="J12" s="39" t="s">
        <v>70</v>
      </c>
      <c r="K12" s="38">
        <v>3</v>
      </c>
      <c r="L12" s="33" t="s">
        <v>77</v>
      </c>
      <c r="M12" s="78"/>
      <c r="N12" s="98" t="str">
        <f aca="true" t="shared" si="1" ref="N12:N28">L12</f>
        <v>ZP</v>
      </c>
      <c r="O12" s="99">
        <f aca="true" t="shared" si="2" ref="O12:O28">(G12+H12)/I12*2/5*K12</f>
        <v>0</v>
      </c>
      <c r="P12" s="99">
        <f aca="true" t="shared" si="3" ref="P12:P28">I12/25</f>
        <v>0.6</v>
      </c>
      <c r="Q12" s="73"/>
    </row>
    <row r="13" spans="2:17" ht="32.25" customHeight="1">
      <c r="B13" s="145"/>
      <c r="C13" s="33" t="s">
        <v>9</v>
      </c>
      <c r="D13" s="116" t="s">
        <v>91</v>
      </c>
      <c r="E13" s="35"/>
      <c r="F13" s="36">
        <v>15</v>
      </c>
      <c r="G13" s="40"/>
      <c r="H13" s="36"/>
      <c r="I13" s="37">
        <f t="shared" si="0"/>
        <v>15</v>
      </c>
      <c r="J13" s="36" t="s">
        <v>70</v>
      </c>
      <c r="K13" s="38">
        <v>3</v>
      </c>
      <c r="L13" s="33" t="s">
        <v>77</v>
      </c>
      <c r="M13" s="78"/>
      <c r="N13" s="98" t="str">
        <f t="shared" si="1"/>
        <v>ZP</v>
      </c>
      <c r="O13" s="99">
        <f t="shared" si="2"/>
        <v>0</v>
      </c>
      <c r="P13" s="99">
        <f t="shared" si="3"/>
        <v>0.6</v>
      </c>
      <c r="Q13" s="100"/>
    </row>
    <row r="14" spans="2:17" ht="19.5" customHeight="1">
      <c r="B14" s="145"/>
      <c r="C14" s="33" t="s">
        <v>9</v>
      </c>
      <c r="D14" s="107" t="s">
        <v>98</v>
      </c>
      <c r="E14" s="35"/>
      <c r="F14" s="36">
        <v>15</v>
      </c>
      <c r="G14" s="40">
        <v>10</v>
      </c>
      <c r="H14" s="36"/>
      <c r="I14" s="37">
        <f t="shared" si="0"/>
        <v>25</v>
      </c>
      <c r="J14" s="36" t="s">
        <v>70</v>
      </c>
      <c r="K14" s="38">
        <v>4</v>
      </c>
      <c r="L14" s="33" t="s">
        <v>77</v>
      </c>
      <c r="M14" s="78"/>
      <c r="N14" s="98" t="str">
        <f t="shared" si="1"/>
        <v>ZP</v>
      </c>
      <c r="O14" s="99">
        <f t="shared" si="2"/>
        <v>0.64</v>
      </c>
      <c r="P14" s="99">
        <f t="shared" si="3"/>
        <v>1</v>
      </c>
      <c r="Q14" s="100"/>
    </row>
    <row r="15" spans="2:17" ht="19.5" customHeight="1">
      <c r="B15" s="145"/>
      <c r="C15" s="33" t="s">
        <v>9</v>
      </c>
      <c r="D15" s="34" t="s">
        <v>99</v>
      </c>
      <c r="E15" s="35"/>
      <c r="F15" s="36">
        <v>15</v>
      </c>
      <c r="G15" s="36">
        <v>10</v>
      </c>
      <c r="H15" s="36"/>
      <c r="I15" s="37">
        <f t="shared" si="0"/>
        <v>25</v>
      </c>
      <c r="J15" s="36" t="s">
        <v>70</v>
      </c>
      <c r="K15" s="38">
        <v>4</v>
      </c>
      <c r="L15" s="33" t="s">
        <v>77</v>
      </c>
      <c r="M15" s="78"/>
      <c r="N15" s="98" t="str">
        <f t="shared" si="1"/>
        <v>ZP</v>
      </c>
      <c r="O15" s="99">
        <f t="shared" si="2"/>
        <v>0.64</v>
      </c>
      <c r="P15" s="99">
        <f t="shared" si="3"/>
        <v>1</v>
      </c>
      <c r="Q15" s="100"/>
    </row>
    <row r="16" spans="2:17" s="95" customFormat="1" ht="19.5" customHeight="1">
      <c r="B16" s="145"/>
      <c r="C16" s="33" t="s">
        <v>9</v>
      </c>
      <c r="D16" s="107" t="s">
        <v>100</v>
      </c>
      <c r="E16" s="94"/>
      <c r="F16" s="36"/>
      <c r="G16" s="36"/>
      <c r="H16" s="36">
        <v>15</v>
      </c>
      <c r="I16" s="37">
        <f>SUM(F16:H16)</f>
        <v>15</v>
      </c>
      <c r="J16" s="36" t="s">
        <v>71</v>
      </c>
      <c r="K16" s="38">
        <v>3</v>
      </c>
      <c r="L16" s="33" t="s">
        <v>77</v>
      </c>
      <c r="M16" s="78"/>
      <c r="N16" s="98" t="str">
        <f t="shared" si="1"/>
        <v>ZP</v>
      </c>
      <c r="O16" s="99">
        <f t="shared" si="2"/>
        <v>1.2000000000000002</v>
      </c>
      <c r="P16" s="99">
        <f t="shared" si="3"/>
        <v>0.6</v>
      </c>
      <c r="Q16" s="73"/>
    </row>
    <row r="17" spans="2:17" s="95" customFormat="1" ht="30.75" customHeight="1">
      <c r="B17" s="145"/>
      <c r="C17" s="33" t="s">
        <v>9</v>
      </c>
      <c r="D17" s="117" t="s">
        <v>101</v>
      </c>
      <c r="E17" s="94"/>
      <c r="F17" s="36"/>
      <c r="G17" s="36"/>
      <c r="H17" s="36">
        <v>15</v>
      </c>
      <c r="I17" s="37">
        <f>SUM(F17:H17)</f>
        <v>15</v>
      </c>
      <c r="J17" s="36" t="s">
        <v>71</v>
      </c>
      <c r="K17" s="38">
        <v>3</v>
      </c>
      <c r="L17" s="33" t="s">
        <v>77</v>
      </c>
      <c r="M17" s="78"/>
      <c r="N17" s="98" t="str">
        <f t="shared" si="1"/>
        <v>ZP</v>
      </c>
      <c r="O17" s="99">
        <f t="shared" si="2"/>
        <v>1.2000000000000002</v>
      </c>
      <c r="P17" s="99">
        <f t="shared" si="3"/>
        <v>0.6</v>
      </c>
      <c r="Q17" s="100"/>
    </row>
    <row r="18" spans="2:17" s="95" customFormat="1" ht="32.25" customHeight="1">
      <c r="B18" s="145"/>
      <c r="C18" s="33" t="s">
        <v>12</v>
      </c>
      <c r="D18" s="123" t="s">
        <v>102</v>
      </c>
      <c r="E18" s="94"/>
      <c r="F18" s="36">
        <v>15</v>
      </c>
      <c r="G18" s="36"/>
      <c r="H18" s="36"/>
      <c r="I18" s="37">
        <f t="shared" si="0"/>
        <v>15</v>
      </c>
      <c r="J18" s="36" t="s">
        <v>70</v>
      </c>
      <c r="K18" s="38">
        <v>3</v>
      </c>
      <c r="L18" s="33" t="s">
        <v>77</v>
      </c>
      <c r="M18" s="78"/>
      <c r="N18" s="98" t="str">
        <f t="shared" si="1"/>
        <v>ZP</v>
      </c>
      <c r="O18" s="99">
        <f t="shared" si="2"/>
        <v>0</v>
      </c>
      <c r="P18" s="99">
        <f t="shared" si="3"/>
        <v>0.6</v>
      </c>
      <c r="Q18" s="100"/>
    </row>
    <row r="19" spans="2:17" s="95" customFormat="1" ht="28.5" customHeight="1">
      <c r="B19" s="145"/>
      <c r="C19" s="33" t="s">
        <v>12</v>
      </c>
      <c r="D19" s="123" t="s">
        <v>103</v>
      </c>
      <c r="E19" s="94"/>
      <c r="F19" s="36"/>
      <c r="G19" s="36"/>
      <c r="H19" s="36">
        <v>15</v>
      </c>
      <c r="I19" s="37">
        <f>SUM(F19:H19)</f>
        <v>15</v>
      </c>
      <c r="J19" s="36" t="s">
        <v>71</v>
      </c>
      <c r="K19" s="38">
        <v>3</v>
      </c>
      <c r="L19" s="33" t="s">
        <v>77</v>
      </c>
      <c r="M19" s="78"/>
      <c r="N19" s="98" t="str">
        <f t="shared" si="1"/>
        <v>ZP</v>
      </c>
      <c r="O19" s="99">
        <f t="shared" si="2"/>
        <v>1.2000000000000002</v>
      </c>
      <c r="P19" s="99">
        <f t="shared" si="3"/>
        <v>0.6</v>
      </c>
      <c r="Q19" s="100"/>
    </row>
    <row r="20" spans="2:17" s="95" customFormat="1" ht="19.5" customHeight="1">
      <c r="B20" s="145"/>
      <c r="C20" s="33" t="s">
        <v>12</v>
      </c>
      <c r="D20" s="42" t="s">
        <v>104</v>
      </c>
      <c r="E20" s="94"/>
      <c r="F20" s="36">
        <v>15</v>
      </c>
      <c r="G20" s="36">
        <v>10</v>
      </c>
      <c r="H20" s="36"/>
      <c r="I20" s="37">
        <f t="shared" si="0"/>
        <v>25</v>
      </c>
      <c r="J20" s="36" t="s">
        <v>70</v>
      </c>
      <c r="K20" s="38">
        <v>4</v>
      </c>
      <c r="L20" s="33" t="s">
        <v>77</v>
      </c>
      <c r="M20" s="78"/>
      <c r="N20" s="98" t="str">
        <f t="shared" si="1"/>
        <v>ZP</v>
      </c>
      <c r="O20" s="99">
        <f t="shared" si="2"/>
        <v>0.64</v>
      </c>
      <c r="P20" s="99">
        <f t="shared" si="3"/>
        <v>1</v>
      </c>
      <c r="Q20" s="100"/>
    </row>
    <row r="21" spans="2:17" s="95" customFormat="1" ht="19.5" customHeight="1">
      <c r="B21" s="145"/>
      <c r="C21" s="33" t="s">
        <v>12</v>
      </c>
      <c r="D21" s="42" t="s">
        <v>106</v>
      </c>
      <c r="E21" s="94"/>
      <c r="F21" s="36">
        <v>20</v>
      </c>
      <c r="G21" s="36">
        <v>10</v>
      </c>
      <c r="H21" s="36"/>
      <c r="I21" s="37">
        <f t="shared" si="0"/>
        <v>30</v>
      </c>
      <c r="J21" s="36" t="s">
        <v>71</v>
      </c>
      <c r="K21" s="38">
        <v>4</v>
      </c>
      <c r="L21" s="33" t="s">
        <v>77</v>
      </c>
      <c r="M21" s="78"/>
      <c r="N21" s="98" t="str">
        <f t="shared" si="1"/>
        <v>ZP</v>
      </c>
      <c r="O21" s="99">
        <f t="shared" si="2"/>
        <v>0.5333333333333333</v>
      </c>
      <c r="P21" s="99">
        <f t="shared" si="3"/>
        <v>1.2</v>
      </c>
      <c r="Q21" s="100"/>
    </row>
    <row r="22" spans="2:17" s="95" customFormat="1" ht="19.5" customHeight="1">
      <c r="B22" s="145"/>
      <c r="C22" s="33" t="s">
        <v>12</v>
      </c>
      <c r="D22" s="42" t="s">
        <v>107</v>
      </c>
      <c r="E22" s="94"/>
      <c r="F22" s="36"/>
      <c r="G22" s="36"/>
      <c r="H22" s="36">
        <v>20</v>
      </c>
      <c r="I22" s="37">
        <v>20</v>
      </c>
      <c r="J22" s="36" t="s">
        <v>71</v>
      </c>
      <c r="K22" s="38">
        <v>4</v>
      </c>
      <c r="L22" s="33" t="s">
        <v>77</v>
      </c>
      <c r="M22" s="78"/>
      <c r="N22" s="98" t="str">
        <f t="shared" si="1"/>
        <v>ZP</v>
      </c>
      <c r="O22" s="99">
        <f t="shared" si="2"/>
        <v>1.6</v>
      </c>
      <c r="P22" s="99">
        <f t="shared" si="3"/>
        <v>0.8</v>
      </c>
      <c r="Q22" s="100"/>
    </row>
    <row r="23" spans="2:17" s="95" customFormat="1" ht="19.5" customHeight="1">
      <c r="B23" s="145"/>
      <c r="C23" s="33" t="s">
        <v>12</v>
      </c>
      <c r="D23" s="42" t="s">
        <v>105</v>
      </c>
      <c r="E23" s="94"/>
      <c r="F23" s="36">
        <v>15</v>
      </c>
      <c r="G23" s="36"/>
      <c r="H23" s="36"/>
      <c r="I23" s="37">
        <f>SUM(F23:H23)</f>
        <v>15</v>
      </c>
      <c r="J23" s="36" t="s">
        <v>70</v>
      </c>
      <c r="K23" s="38">
        <v>3</v>
      </c>
      <c r="L23" s="33" t="s">
        <v>77</v>
      </c>
      <c r="M23" s="78"/>
      <c r="N23" s="98" t="str">
        <f t="shared" si="1"/>
        <v>ZP</v>
      </c>
      <c r="O23" s="99">
        <f t="shared" si="2"/>
        <v>0</v>
      </c>
      <c r="P23" s="99">
        <f t="shared" si="3"/>
        <v>0.6</v>
      </c>
      <c r="Q23" s="100"/>
    </row>
    <row r="24" spans="2:17" s="95" customFormat="1" ht="19.5" customHeight="1">
      <c r="B24" s="145"/>
      <c r="C24" s="33" t="s">
        <v>72</v>
      </c>
      <c r="D24" s="42" t="s">
        <v>89</v>
      </c>
      <c r="E24" s="94"/>
      <c r="F24" s="36"/>
      <c r="G24" s="36">
        <v>40</v>
      </c>
      <c r="H24" s="36"/>
      <c r="I24" s="37">
        <f t="shared" si="0"/>
        <v>40</v>
      </c>
      <c r="J24" s="36" t="s">
        <v>71</v>
      </c>
      <c r="K24" s="41">
        <v>10</v>
      </c>
      <c r="L24" s="33" t="s">
        <v>78</v>
      </c>
      <c r="M24" s="14"/>
      <c r="N24" s="98" t="str">
        <f t="shared" si="1"/>
        <v>ZW</v>
      </c>
      <c r="O24" s="99">
        <f t="shared" si="2"/>
        <v>4</v>
      </c>
      <c r="P24" s="99">
        <f t="shared" si="3"/>
        <v>1.6</v>
      </c>
      <c r="Q24" s="100"/>
    </row>
    <row r="25" spans="2:17" s="95" customFormat="1" ht="19.5" customHeight="1">
      <c r="B25" s="145"/>
      <c r="C25" s="33" t="s">
        <v>9</v>
      </c>
      <c r="D25" s="108" t="s">
        <v>75</v>
      </c>
      <c r="E25" s="94"/>
      <c r="F25" s="36"/>
      <c r="G25" s="36"/>
      <c r="H25" s="36">
        <v>10</v>
      </c>
      <c r="I25" s="37">
        <f>SUM(F25:H25)</f>
        <v>10</v>
      </c>
      <c r="J25" s="36" t="s">
        <v>71</v>
      </c>
      <c r="K25" s="41">
        <v>2</v>
      </c>
      <c r="L25" s="33" t="s">
        <v>78</v>
      </c>
      <c r="M25" s="14"/>
      <c r="N25" s="98" t="str">
        <f t="shared" si="1"/>
        <v>ZW</v>
      </c>
      <c r="O25" s="99">
        <f t="shared" si="2"/>
        <v>0.8</v>
      </c>
      <c r="P25" s="99">
        <f t="shared" si="3"/>
        <v>0.4</v>
      </c>
      <c r="Q25" s="100"/>
    </row>
    <row r="26" spans="2:17" s="95" customFormat="1" ht="19.5" customHeight="1">
      <c r="B26" s="145"/>
      <c r="C26" s="33" t="s">
        <v>9</v>
      </c>
      <c r="D26" s="108" t="s">
        <v>75</v>
      </c>
      <c r="E26" s="94"/>
      <c r="F26" s="36"/>
      <c r="G26" s="40"/>
      <c r="H26" s="36">
        <v>10</v>
      </c>
      <c r="I26" s="37">
        <f>SUM(F26:H26)</f>
        <v>10</v>
      </c>
      <c r="J26" s="36" t="s">
        <v>71</v>
      </c>
      <c r="K26" s="41">
        <v>2</v>
      </c>
      <c r="L26" s="33" t="s">
        <v>78</v>
      </c>
      <c r="M26" s="78"/>
      <c r="N26" s="98" t="str">
        <f t="shared" si="1"/>
        <v>ZW</v>
      </c>
      <c r="O26" s="99">
        <f t="shared" si="2"/>
        <v>0.8</v>
      </c>
      <c r="P26" s="99">
        <f t="shared" si="3"/>
        <v>0.4</v>
      </c>
      <c r="Q26" s="73"/>
    </row>
    <row r="27" spans="2:17" s="95" customFormat="1" ht="19.5" customHeight="1">
      <c r="B27" s="145"/>
      <c r="C27" s="33" t="s">
        <v>12</v>
      </c>
      <c r="D27" s="108" t="s">
        <v>75</v>
      </c>
      <c r="E27" s="94"/>
      <c r="F27" s="36"/>
      <c r="G27" s="40"/>
      <c r="H27" s="36">
        <v>10</v>
      </c>
      <c r="I27" s="37">
        <f>SUM(F27:H27)</f>
        <v>10</v>
      </c>
      <c r="J27" s="36" t="s">
        <v>71</v>
      </c>
      <c r="K27" s="41">
        <v>2</v>
      </c>
      <c r="L27" s="33" t="s">
        <v>78</v>
      </c>
      <c r="M27" s="78"/>
      <c r="N27" s="98" t="str">
        <f t="shared" si="1"/>
        <v>ZW</v>
      </c>
      <c r="O27" s="99">
        <f t="shared" si="2"/>
        <v>0.8</v>
      </c>
      <c r="P27" s="99">
        <f t="shared" si="3"/>
        <v>0.4</v>
      </c>
      <c r="Q27" s="73"/>
    </row>
    <row r="28" spans="2:17" s="95" customFormat="1" ht="19.5" customHeight="1">
      <c r="B28" s="145"/>
      <c r="C28" s="33" t="s">
        <v>12</v>
      </c>
      <c r="D28" s="108" t="s">
        <v>75</v>
      </c>
      <c r="E28" s="94"/>
      <c r="F28" s="36"/>
      <c r="G28" s="40"/>
      <c r="H28" s="36">
        <v>10</v>
      </c>
      <c r="I28" s="37">
        <f>SUM(F28:H28)</f>
        <v>10</v>
      </c>
      <c r="J28" s="36" t="s">
        <v>71</v>
      </c>
      <c r="K28" s="41">
        <v>2</v>
      </c>
      <c r="L28" s="33" t="s">
        <v>78</v>
      </c>
      <c r="M28" s="78"/>
      <c r="N28" s="98" t="str">
        <f t="shared" si="1"/>
        <v>ZW</v>
      </c>
      <c r="O28" s="99">
        <f t="shared" si="2"/>
        <v>0.8</v>
      </c>
      <c r="P28" s="99">
        <f t="shared" si="3"/>
        <v>0.4</v>
      </c>
      <c r="Q28" s="73"/>
    </row>
    <row r="29" spans="2:17" s="21" customFormat="1" ht="19.5" customHeight="1">
      <c r="B29" s="146"/>
      <c r="C29" s="60"/>
      <c r="D29" s="51" t="s">
        <v>52</v>
      </c>
      <c r="E29" s="52"/>
      <c r="F29" s="53"/>
      <c r="G29" s="53"/>
      <c r="H29" s="54" t="s">
        <v>10</v>
      </c>
      <c r="I29" s="55">
        <f>SUM(I11:I28)</f>
        <v>325</v>
      </c>
      <c r="J29" s="54" t="s">
        <v>11</v>
      </c>
      <c r="K29" s="68">
        <f>SUM(K11:K28)</f>
        <v>62</v>
      </c>
      <c r="L29" s="67"/>
      <c r="M29" s="79"/>
      <c r="N29" s="74"/>
      <c r="O29" s="101"/>
      <c r="P29" s="101"/>
      <c r="Q29" s="74"/>
    </row>
    <row r="30" spans="2:17" ht="28.5" customHeight="1">
      <c r="B30" s="145" t="s">
        <v>12</v>
      </c>
      <c r="C30" s="33" t="s">
        <v>9</v>
      </c>
      <c r="D30" s="124" t="s">
        <v>108</v>
      </c>
      <c r="E30" s="35"/>
      <c r="F30" s="36">
        <v>20</v>
      </c>
      <c r="G30" s="36"/>
      <c r="H30" s="36"/>
      <c r="I30" s="37">
        <f aca="true" t="shared" si="4" ref="I30:I38">SUM(F30:G30)</f>
        <v>20</v>
      </c>
      <c r="J30" s="39" t="s">
        <v>70</v>
      </c>
      <c r="K30" s="38">
        <v>4</v>
      </c>
      <c r="L30" s="33" t="s">
        <v>77</v>
      </c>
      <c r="M30" s="78"/>
      <c r="N30" s="98" t="str">
        <f aca="true" t="shared" si="5" ref="N30:N44">L30</f>
        <v>ZP</v>
      </c>
      <c r="O30" s="99">
        <f>(G30+H30)/I30*2/5*K30</f>
        <v>0</v>
      </c>
      <c r="P30" s="99">
        <f>I30/25</f>
        <v>0.8</v>
      </c>
      <c r="Q30" s="102"/>
    </row>
    <row r="31" spans="2:17" ht="32.25" customHeight="1">
      <c r="B31" s="145"/>
      <c r="C31" s="33" t="s">
        <v>9</v>
      </c>
      <c r="D31" s="123" t="s">
        <v>109</v>
      </c>
      <c r="E31" s="35"/>
      <c r="F31" s="36"/>
      <c r="G31" s="40"/>
      <c r="H31" s="36">
        <v>20</v>
      </c>
      <c r="I31" s="37">
        <f>SUM(F31:H31)</f>
        <v>20</v>
      </c>
      <c r="J31" s="39" t="s">
        <v>71</v>
      </c>
      <c r="K31" s="38">
        <v>4</v>
      </c>
      <c r="L31" s="33" t="s">
        <v>77</v>
      </c>
      <c r="M31" s="78"/>
      <c r="N31" s="98" t="str">
        <f t="shared" si="5"/>
        <v>ZP</v>
      </c>
      <c r="O31" s="99">
        <f aca="true" t="shared" si="6" ref="O31:O43">(G31+H31)/I31*2/5*K31</f>
        <v>1.6</v>
      </c>
      <c r="P31" s="99">
        <f aca="true" t="shared" si="7" ref="P31:P43">I31/25</f>
        <v>0.8</v>
      </c>
      <c r="Q31" s="102"/>
    </row>
    <row r="32" spans="2:17" ht="33" customHeight="1">
      <c r="B32" s="145"/>
      <c r="C32" s="33" t="s">
        <v>9</v>
      </c>
      <c r="D32" s="117" t="s">
        <v>110</v>
      </c>
      <c r="E32" s="35"/>
      <c r="F32" s="36"/>
      <c r="G32" s="40"/>
      <c r="H32" s="36">
        <v>15</v>
      </c>
      <c r="I32" s="37">
        <f>SUM(F32:H32)</f>
        <v>15</v>
      </c>
      <c r="J32" s="39" t="s">
        <v>71</v>
      </c>
      <c r="K32" s="38">
        <v>3</v>
      </c>
      <c r="L32" s="33" t="s">
        <v>77</v>
      </c>
      <c r="M32" s="78"/>
      <c r="N32" s="98" t="str">
        <f t="shared" si="5"/>
        <v>ZP</v>
      </c>
      <c r="O32" s="99">
        <f t="shared" si="6"/>
        <v>1.2000000000000002</v>
      </c>
      <c r="P32" s="99">
        <f t="shared" si="7"/>
        <v>0.6</v>
      </c>
      <c r="Q32" s="75"/>
    </row>
    <row r="33" spans="2:17" s="95" customFormat="1" ht="33" customHeight="1">
      <c r="B33" s="145"/>
      <c r="C33" s="33" t="s">
        <v>9</v>
      </c>
      <c r="D33" s="117" t="s">
        <v>111</v>
      </c>
      <c r="E33" s="94"/>
      <c r="F33" s="36">
        <v>15</v>
      </c>
      <c r="G33" s="36"/>
      <c r="H33" s="36"/>
      <c r="I33" s="37">
        <f t="shared" si="4"/>
        <v>15</v>
      </c>
      <c r="J33" s="39" t="s">
        <v>70</v>
      </c>
      <c r="K33" s="38">
        <v>3</v>
      </c>
      <c r="L33" s="33" t="s">
        <v>77</v>
      </c>
      <c r="M33" s="78"/>
      <c r="N33" s="98" t="str">
        <f t="shared" si="5"/>
        <v>ZP</v>
      </c>
      <c r="O33" s="99">
        <f t="shared" si="6"/>
        <v>0</v>
      </c>
      <c r="P33" s="99">
        <f t="shared" si="7"/>
        <v>0.6</v>
      </c>
      <c r="Q33" s="75"/>
    </row>
    <row r="34" spans="2:17" s="95" customFormat="1" ht="30.75" customHeight="1">
      <c r="B34" s="145"/>
      <c r="C34" s="33" t="s">
        <v>9</v>
      </c>
      <c r="D34" s="117" t="s">
        <v>112</v>
      </c>
      <c r="E34" s="94"/>
      <c r="F34" s="36">
        <v>15</v>
      </c>
      <c r="G34" s="36"/>
      <c r="H34" s="36"/>
      <c r="I34" s="37">
        <f t="shared" si="4"/>
        <v>15</v>
      </c>
      <c r="J34" s="39" t="s">
        <v>70</v>
      </c>
      <c r="K34" s="38">
        <v>3</v>
      </c>
      <c r="L34" s="33" t="s">
        <v>77</v>
      </c>
      <c r="M34" s="78"/>
      <c r="N34" s="98" t="str">
        <f t="shared" si="5"/>
        <v>ZP</v>
      </c>
      <c r="O34" s="99">
        <f t="shared" si="6"/>
        <v>0</v>
      </c>
      <c r="P34" s="99">
        <f t="shared" si="7"/>
        <v>0.6</v>
      </c>
      <c r="Q34" s="75"/>
    </row>
    <row r="35" spans="2:17" s="95" customFormat="1" ht="24" customHeight="1">
      <c r="B35" s="145"/>
      <c r="C35" s="33" t="s">
        <v>9</v>
      </c>
      <c r="D35" s="107" t="s">
        <v>113</v>
      </c>
      <c r="E35" s="94"/>
      <c r="F35" s="36"/>
      <c r="G35" s="36"/>
      <c r="H35" s="36">
        <v>15</v>
      </c>
      <c r="I35" s="37">
        <f>SUM(F35:H35)</f>
        <v>15</v>
      </c>
      <c r="J35" s="39" t="s">
        <v>71</v>
      </c>
      <c r="K35" s="38">
        <v>3</v>
      </c>
      <c r="L35" s="33" t="s">
        <v>77</v>
      </c>
      <c r="M35" s="78"/>
      <c r="N35" s="98" t="str">
        <f t="shared" si="5"/>
        <v>ZP</v>
      </c>
      <c r="O35" s="99">
        <f t="shared" si="6"/>
        <v>1.2000000000000002</v>
      </c>
      <c r="P35" s="99">
        <f t="shared" si="7"/>
        <v>0.6</v>
      </c>
      <c r="Q35" s="102"/>
    </row>
    <row r="36" spans="2:17" s="95" customFormat="1" ht="32.25" customHeight="1">
      <c r="B36" s="145"/>
      <c r="C36" s="33" t="s">
        <v>12</v>
      </c>
      <c r="D36" s="117" t="s">
        <v>114</v>
      </c>
      <c r="E36" s="94"/>
      <c r="F36" s="36">
        <v>15</v>
      </c>
      <c r="G36" s="36"/>
      <c r="H36" s="36"/>
      <c r="I36" s="37">
        <f t="shared" si="4"/>
        <v>15</v>
      </c>
      <c r="J36" s="39" t="s">
        <v>70</v>
      </c>
      <c r="K36" s="38">
        <v>3</v>
      </c>
      <c r="L36" s="33" t="s">
        <v>77</v>
      </c>
      <c r="M36" s="78"/>
      <c r="N36" s="98" t="str">
        <f t="shared" si="5"/>
        <v>ZP</v>
      </c>
      <c r="O36" s="99">
        <f t="shared" si="6"/>
        <v>0</v>
      </c>
      <c r="P36" s="99">
        <f t="shared" si="7"/>
        <v>0.6</v>
      </c>
      <c r="Q36" s="75"/>
    </row>
    <row r="37" spans="2:17" s="95" customFormat="1" ht="32.25" customHeight="1">
      <c r="B37" s="145"/>
      <c r="C37" s="33" t="s">
        <v>12</v>
      </c>
      <c r="D37" s="117" t="s">
        <v>115</v>
      </c>
      <c r="E37" s="94"/>
      <c r="F37" s="36"/>
      <c r="G37" s="36"/>
      <c r="H37" s="36">
        <v>15</v>
      </c>
      <c r="I37" s="37">
        <f>SUM(F37:H37)</f>
        <v>15</v>
      </c>
      <c r="J37" s="39" t="s">
        <v>71</v>
      </c>
      <c r="K37" s="38">
        <v>3</v>
      </c>
      <c r="L37" s="33" t="s">
        <v>77</v>
      </c>
      <c r="M37" s="78"/>
      <c r="N37" s="98" t="str">
        <f t="shared" si="5"/>
        <v>ZP</v>
      </c>
      <c r="O37" s="99">
        <f t="shared" si="6"/>
        <v>1.2000000000000002</v>
      </c>
      <c r="P37" s="99">
        <f t="shared" si="7"/>
        <v>0.6</v>
      </c>
      <c r="Q37" s="75"/>
    </row>
    <row r="38" spans="2:17" s="95" customFormat="1" ht="44.25" customHeight="1">
      <c r="B38" s="145"/>
      <c r="C38" s="33" t="s">
        <v>12</v>
      </c>
      <c r="D38" s="117" t="s">
        <v>116</v>
      </c>
      <c r="E38" s="94"/>
      <c r="F38" s="36">
        <v>15</v>
      </c>
      <c r="G38" s="36"/>
      <c r="H38" s="36"/>
      <c r="I38" s="37">
        <f t="shared" si="4"/>
        <v>15</v>
      </c>
      <c r="J38" s="39" t="s">
        <v>70</v>
      </c>
      <c r="K38" s="38">
        <v>3</v>
      </c>
      <c r="L38" s="33" t="s">
        <v>77</v>
      </c>
      <c r="M38" s="78"/>
      <c r="N38" s="98" t="str">
        <f t="shared" si="5"/>
        <v>ZP</v>
      </c>
      <c r="O38" s="99">
        <f t="shared" si="6"/>
        <v>0</v>
      </c>
      <c r="P38" s="99">
        <f t="shared" si="7"/>
        <v>0.6</v>
      </c>
      <c r="Q38" s="75"/>
    </row>
    <row r="39" spans="2:17" s="95" customFormat="1" ht="19.5" customHeight="1">
      <c r="B39" s="145"/>
      <c r="C39" s="33" t="s">
        <v>9</v>
      </c>
      <c r="D39" s="108" t="s">
        <v>75</v>
      </c>
      <c r="E39" s="94"/>
      <c r="F39" s="36"/>
      <c r="G39" s="36"/>
      <c r="H39" s="36">
        <v>10</v>
      </c>
      <c r="I39" s="37">
        <f>SUM(F39:H39)</f>
        <v>10</v>
      </c>
      <c r="J39" s="39" t="s">
        <v>71</v>
      </c>
      <c r="K39" s="38">
        <v>2</v>
      </c>
      <c r="L39" s="33" t="s">
        <v>78</v>
      </c>
      <c r="M39" s="78"/>
      <c r="N39" s="98" t="str">
        <f t="shared" si="5"/>
        <v>ZW</v>
      </c>
      <c r="O39" s="99">
        <f t="shared" si="6"/>
        <v>0.8</v>
      </c>
      <c r="P39" s="99">
        <f t="shared" si="7"/>
        <v>0.4</v>
      </c>
      <c r="Q39" s="75"/>
    </row>
    <row r="40" spans="2:17" s="95" customFormat="1" ht="19.5" customHeight="1">
      <c r="B40" s="145"/>
      <c r="C40" s="33" t="s">
        <v>9</v>
      </c>
      <c r="D40" s="108" t="s">
        <v>75</v>
      </c>
      <c r="E40" s="94"/>
      <c r="F40" s="36"/>
      <c r="G40" s="36"/>
      <c r="H40" s="36">
        <v>10</v>
      </c>
      <c r="I40" s="37">
        <f>SUM(F40:H40)</f>
        <v>10</v>
      </c>
      <c r="J40" s="39" t="s">
        <v>71</v>
      </c>
      <c r="K40" s="38">
        <v>2</v>
      </c>
      <c r="L40" s="33" t="s">
        <v>78</v>
      </c>
      <c r="M40" s="78"/>
      <c r="N40" s="98" t="str">
        <f t="shared" si="5"/>
        <v>ZW</v>
      </c>
      <c r="O40" s="99">
        <f t="shared" si="6"/>
        <v>0.8</v>
      </c>
      <c r="P40" s="99">
        <f t="shared" si="7"/>
        <v>0.4</v>
      </c>
      <c r="Q40" s="75"/>
    </row>
    <row r="41" spans="2:17" s="95" customFormat="1" ht="19.5" customHeight="1">
      <c r="B41" s="145"/>
      <c r="C41" s="33" t="s">
        <v>12</v>
      </c>
      <c r="D41" s="108" t="s">
        <v>75</v>
      </c>
      <c r="E41" s="94"/>
      <c r="F41" s="36"/>
      <c r="G41" s="36"/>
      <c r="H41" s="36">
        <v>10</v>
      </c>
      <c r="I41" s="37">
        <f>SUM(F41:H41)</f>
        <v>10</v>
      </c>
      <c r="J41" s="39" t="s">
        <v>71</v>
      </c>
      <c r="K41" s="38">
        <v>2</v>
      </c>
      <c r="L41" s="33" t="s">
        <v>78</v>
      </c>
      <c r="M41" s="78"/>
      <c r="N41" s="98" t="str">
        <f t="shared" si="5"/>
        <v>ZW</v>
      </c>
      <c r="O41" s="99">
        <f t="shared" si="6"/>
        <v>0.8</v>
      </c>
      <c r="P41" s="99">
        <f t="shared" si="7"/>
        <v>0.4</v>
      </c>
      <c r="Q41" s="75"/>
    </row>
    <row r="42" spans="2:17" ht="19.5" customHeight="1">
      <c r="B42" s="145"/>
      <c r="C42" s="33" t="s">
        <v>73</v>
      </c>
      <c r="D42" s="108" t="s">
        <v>80</v>
      </c>
      <c r="E42" s="35"/>
      <c r="F42" s="36"/>
      <c r="G42" s="36"/>
      <c r="H42" s="36">
        <v>20</v>
      </c>
      <c r="I42" s="37">
        <f>SUM(F42:H42)</f>
        <v>20</v>
      </c>
      <c r="J42" s="39" t="s">
        <v>71</v>
      </c>
      <c r="K42" s="38">
        <v>4</v>
      </c>
      <c r="L42" s="33" t="s">
        <v>78</v>
      </c>
      <c r="M42" s="78"/>
      <c r="N42" s="98" t="str">
        <f t="shared" si="5"/>
        <v>ZW</v>
      </c>
      <c r="O42" s="99">
        <f t="shared" si="6"/>
        <v>1.6</v>
      </c>
      <c r="P42" s="99">
        <f t="shared" si="7"/>
        <v>0.8</v>
      </c>
      <c r="Q42" s="75"/>
    </row>
    <row r="43" spans="2:17" ht="19.5" customHeight="1">
      <c r="B43" s="145"/>
      <c r="C43" s="33" t="s">
        <v>73</v>
      </c>
      <c r="D43" s="131" t="s">
        <v>74</v>
      </c>
      <c r="E43" s="35"/>
      <c r="F43" s="36"/>
      <c r="G43" s="36">
        <v>40</v>
      </c>
      <c r="H43" s="36"/>
      <c r="I43" s="37">
        <f>SUM(F43:H43)</f>
        <v>40</v>
      </c>
      <c r="J43" s="39" t="s">
        <v>71</v>
      </c>
      <c r="K43" s="38">
        <v>10</v>
      </c>
      <c r="L43" s="33" t="s">
        <v>78</v>
      </c>
      <c r="M43" s="78"/>
      <c r="N43" s="98" t="str">
        <f t="shared" si="5"/>
        <v>ZW</v>
      </c>
      <c r="O43" s="99">
        <f t="shared" si="6"/>
        <v>4</v>
      </c>
      <c r="P43" s="99">
        <f t="shared" si="7"/>
        <v>1.6</v>
      </c>
      <c r="Q43" s="75"/>
    </row>
    <row r="44" spans="2:17" ht="19.5" customHeight="1">
      <c r="B44" s="145"/>
      <c r="C44" s="33" t="s">
        <v>12</v>
      </c>
      <c r="D44" s="131" t="s">
        <v>149</v>
      </c>
      <c r="E44" s="35"/>
      <c r="F44" s="36"/>
      <c r="G44" s="36"/>
      <c r="H44" s="36"/>
      <c r="I44" s="37">
        <v>0</v>
      </c>
      <c r="J44" s="39" t="s">
        <v>70</v>
      </c>
      <c r="K44" s="38">
        <v>16</v>
      </c>
      <c r="L44" s="33" t="s">
        <v>78</v>
      </c>
      <c r="M44" s="78"/>
      <c r="N44" s="98" t="str">
        <f t="shared" si="5"/>
        <v>ZW</v>
      </c>
      <c r="O44" s="99"/>
      <c r="P44" s="99"/>
      <c r="Q44" s="75"/>
    </row>
    <row r="45" spans="2:17" s="21" customFormat="1" ht="19.5" customHeight="1">
      <c r="B45" s="156"/>
      <c r="C45" s="60"/>
      <c r="D45" s="51" t="s">
        <v>53</v>
      </c>
      <c r="E45" s="52"/>
      <c r="F45" s="53"/>
      <c r="G45" s="53"/>
      <c r="H45" s="54" t="s">
        <v>10</v>
      </c>
      <c r="I45" s="55">
        <f>SUM(I30:I44)</f>
        <v>235</v>
      </c>
      <c r="J45" s="54" t="s">
        <v>11</v>
      </c>
      <c r="K45" s="55">
        <f>SUM(K30:K44)</f>
        <v>65</v>
      </c>
      <c r="L45" s="67"/>
      <c r="M45" s="79"/>
      <c r="N45" s="148" t="s">
        <v>65</v>
      </c>
      <c r="O45" s="149"/>
      <c r="P45" s="149"/>
      <c r="Q45" s="150"/>
    </row>
    <row r="46" spans="1:17" ht="19.5" customHeight="1">
      <c r="A46" s="5"/>
      <c r="B46" s="162" t="s">
        <v>40</v>
      </c>
      <c r="C46" s="163"/>
      <c r="D46" s="163"/>
      <c r="E46" s="163"/>
      <c r="F46" s="163"/>
      <c r="G46" s="163"/>
      <c r="H46" s="58" t="s">
        <v>10</v>
      </c>
      <c r="I46" s="57">
        <f>SUM(I11:I45)/2</f>
        <v>560</v>
      </c>
      <c r="J46" s="69" t="s">
        <v>11</v>
      </c>
      <c r="K46" s="57">
        <f>SUM(K11:K45)/2</f>
        <v>127</v>
      </c>
      <c r="L46" s="59"/>
      <c r="M46" s="80"/>
      <c r="N46" s="151"/>
      <c r="O46" s="152"/>
      <c r="P46" s="152"/>
      <c r="Q46" s="153"/>
    </row>
    <row r="47" spans="1:17" ht="25.5" customHeight="1">
      <c r="A47" s="160" t="s">
        <v>85</v>
      </c>
      <c r="B47" s="160"/>
      <c r="C47" s="160"/>
      <c r="D47" s="160"/>
      <c r="E47" s="160"/>
      <c r="F47" s="160"/>
      <c r="G47" s="160"/>
      <c r="H47" s="160"/>
      <c r="I47" s="197" t="s">
        <v>150</v>
      </c>
      <c r="J47" s="197"/>
      <c r="K47" s="12"/>
      <c r="L47" s="12"/>
      <c r="M47" s="31"/>
      <c r="N47" s="75" t="s">
        <v>23</v>
      </c>
      <c r="O47" s="103" t="s">
        <v>24</v>
      </c>
      <c r="P47" s="103" t="s">
        <v>25</v>
      </c>
      <c r="Q47" s="82" t="s">
        <v>26</v>
      </c>
    </row>
    <row r="48" spans="1:17" ht="19.5" customHeight="1">
      <c r="A48" s="97"/>
      <c r="B48" s="97"/>
      <c r="C48" s="97"/>
      <c r="D48" s="97"/>
      <c r="E48" s="97"/>
      <c r="F48" s="97"/>
      <c r="G48" s="97"/>
      <c r="H48" s="97"/>
      <c r="I48" s="29"/>
      <c r="J48" s="16"/>
      <c r="K48" s="12"/>
      <c r="L48" s="12"/>
      <c r="M48" s="31"/>
      <c r="N48" s="83" t="s">
        <v>59</v>
      </c>
      <c r="O48" s="104">
        <f>SUMIF(N11:N44,"*ZP*",I11:I44)</f>
        <v>390</v>
      </c>
      <c r="P48" s="104">
        <f>SUMIF(N11:N44,"*ZP*",K11:K44)</f>
        <v>73</v>
      </c>
      <c r="Q48" s="85">
        <f>P48/$K$46</f>
        <v>0.5748031496062992</v>
      </c>
    </row>
    <row r="49" spans="1:17" ht="19.5" customHeight="1">
      <c r="A49" s="161"/>
      <c r="B49" s="161"/>
      <c r="C49" s="161"/>
      <c r="D49" s="161"/>
      <c r="E49" s="161"/>
      <c r="F49" s="161"/>
      <c r="G49" s="161"/>
      <c r="H49" s="97"/>
      <c r="I49" s="29"/>
      <c r="J49" s="16"/>
      <c r="K49" s="12"/>
      <c r="L49" s="12"/>
      <c r="M49" s="31"/>
      <c r="N49" s="83" t="s">
        <v>60</v>
      </c>
      <c r="O49" s="104">
        <f>SUMIF(N11:N44,"*ZU*",I11:I44)</f>
        <v>0</v>
      </c>
      <c r="P49" s="104">
        <f>SUMIF(N11:N44,"*ZU*",K11:K44)</f>
        <v>0</v>
      </c>
      <c r="Q49" s="85">
        <f>P49/$K$46</f>
        <v>0</v>
      </c>
    </row>
    <row r="50" spans="1:17" s="93" customFormat="1" ht="24" customHeight="1">
      <c r="A50" s="143" t="s">
        <v>92</v>
      </c>
      <c r="B50" s="143"/>
      <c r="C50" s="143"/>
      <c r="D50" s="143"/>
      <c r="E50" s="143"/>
      <c r="F50" s="143"/>
      <c r="G50" s="96"/>
      <c r="H50" s="96"/>
      <c r="N50" s="83" t="s">
        <v>61</v>
      </c>
      <c r="O50" s="104">
        <f>SUMIF(N11:N44,"*ZW*",I11:I44)</f>
        <v>170</v>
      </c>
      <c r="P50" s="104">
        <f>SUMIF(N11:N44,"*ZW*",K11:K44)</f>
        <v>54</v>
      </c>
      <c r="Q50" s="85">
        <f>P50/$K$46</f>
        <v>0.4251968503937008</v>
      </c>
    </row>
    <row r="51" spans="1:17" s="93" customFormat="1" ht="24.75" customHeight="1">
      <c r="A51" s="143"/>
      <c r="B51" s="143"/>
      <c r="C51" s="143"/>
      <c r="D51" s="143"/>
      <c r="E51" s="143"/>
      <c r="F51" s="143"/>
      <c r="G51" s="96"/>
      <c r="H51" s="96"/>
      <c r="N51" s="83" t="s">
        <v>64</v>
      </c>
      <c r="O51" s="104">
        <f>P51*17</f>
        <v>497.30666666666673</v>
      </c>
      <c r="P51" s="104">
        <f>SUM(O11:O44)</f>
        <v>29.253333333333337</v>
      </c>
      <c r="Q51" s="85">
        <f>P51/$K$46</f>
        <v>0.2303412073490814</v>
      </c>
    </row>
    <row r="52" spans="1:17" s="93" customFormat="1" ht="24.75" customHeight="1">
      <c r="A52" s="143" t="s">
        <v>93</v>
      </c>
      <c r="B52" s="143"/>
      <c r="C52" s="143"/>
      <c r="D52" s="143"/>
      <c r="E52" s="143"/>
      <c r="F52" s="143"/>
      <c r="G52" s="96"/>
      <c r="H52" s="96"/>
      <c r="N52" s="83" t="s">
        <v>63</v>
      </c>
      <c r="O52" s="104">
        <f>P52*25</f>
        <v>560.0000000000001</v>
      </c>
      <c r="P52" s="104">
        <f>SUM(P11:P44)</f>
        <v>22.400000000000006</v>
      </c>
      <c r="Q52" s="85">
        <f>P52/$K$46</f>
        <v>0.17637795275590556</v>
      </c>
    </row>
    <row r="53" spans="1:17" s="93" customFormat="1" ht="17.25" customHeight="1">
      <c r="A53" s="143"/>
      <c r="B53" s="143"/>
      <c r="C53" s="143"/>
      <c r="D53" s="143"/>
      <c r="E53" s="143"/>
      <c r="F53" s="143"/>
      <c r="G53" s="96"/>
      <c r="H53" s="96"/>
      <c r="N53"/>
      <c r="O53" s="105"/>
      <c r="P53" s="105"/>
      <c r="Q53" s="9"/>
    </row>
    <row r="54" spans="1:17" s="93" customFormat="1" ht="48.75" customHeight="1">
      <c r="A54" s="144" t="s">
        <v>117</v>
      </c>
      <c r="B54" s="144"/>
      <c r="C54" s="144"/>
      <c r="D54" s="144"/>
      <c r="E54" s="144"/>
      <c r="F54" s="144"/>
      <c r="G54" s="96"/>
      <c r="H54" s="96"/>
      <c r="N54"/>
      <c r="O54"/>
      <c r="P54"/>
      <c r="Q54"/>
    </row>
    <row r="55" spans="2:13" ht="23.25" customHeight="1">
      <c r="B55" s="142"/>
      <c r="C55" s="142"/>
      <c r="D55" s="142"/>
      <c r="E55" s="142"/>
      <c r="F55" s="142"/>
      <c r="G55" s="142"/>
      <c r="H55" s="142"/>
      <c r="M55"/>
    </row>
    <row r="56" spans="1:17" s="92" customFormat="1" ht="29.25" customHeight="1">
      <c r="A56" s="159" t="s">
        <v>148</v>
      </c>
      <c r="B56" s="159"/>
      <c r="C56" s="159"/>
      <c r="D56" s="159"/>
      <c r="E56" s="159"/>
      <c r="F56" s="159"/>
      <c r="G56" s="159"/>
      <c r="N56"/>
      <c r="O56"/>
      <c r="P56"/>
      <c r="Q56"/>
    </row>
    <row r="57" spans="5:13" ht="14.25">
      <c r="E57"/>
      <c r="M57"/>
    </row>
    <row r="58" spans="1:4" ht="14.25">
      <c r="A58" s="93" t="s">
        <v>90</v>
      </c>
      <c r="B58" s="93"/>
      <c r="C58" s="93"/>
      <c r="D58" s="93"/>
    </row>
    <row r="59" spans="1:4" ht="14.25">
      <c r="A59" s="93" t="s">
        <v>81</v>
      </c>
      <c r="B59" s="93" t="s">
        <v>84</v>
      </c>
      <c r="C59" s="93"/>
      <c r="D59" s="93"/>
    </row>
    <row r="60" spans="1:4" ht="14.25">
      <c r="A60" s="93" t="s">
        <v>81</v>
      </c>
      <c r="B60" s="93" t="s">
        <v>82</v>
      </c>
      <c r="C60" s="93"/>
      <c r="D60" s="93"/>
    </row>
    <row r="61" spans="1:4" ht="14.25">
      <c r="A61" s="93" t="s">
        <v>81</v>
      </c>
      <c r="B61" s="93" t="s">
        <v>83</v>
      </c>
      <c r="C61" s="93"/>
      <c r="D61" s="93"/>
    </row>
    <row r="62" spans="1:4" ht="14.25">
      <c r="A62" s="93" t="s">
        <v>81</v>
      </c>
      <c r="B62" s="93" t="s">
        <v>94</v>
      </c>
      <c r="C62" s="93"/>
      <c r="D62" s="93"/>
    </row>
  </sheetData>
  <sheetProtection formatCells="0" formatColumns="0" formatRows="0" insertColumns="0" insertHyperlinks="0" deleteColumns="0" deleteRows="0" sort="0" autoFilter="0" pivotTables="0"/>
  <mergeCells count="32">
    <mergeCell ref="C8:C10"/>
    <mergeCell ref="D8:D10"/>
    <mergeCell ref="E8:K8"/>
    <mergeCell ref="L8:L10"/>
    <mergeCell ref="I47:J47"/>
    <mergeCell ref="B30:B45"/>
    <mergeCell ref="E9:E10"/>
    <mergeCell ref="F9:I9"/>
    <mergeCell ref="J9:J10"/>
    <mergeCell ref="K9:K10"/>
    <mergeCell ref="A56:G56"/>
    <mergeCell ref="A47:H47"/>
    <mergeCell ref="A49:G49"/>
    <mergeCell ref="B46:G46"/>
    <mergeCell ref="B8:B10"/>
    <mergeCell ref="B55:H55"/>
    <mergeCell ref="A50:F51"/>
    <mergeCell ref="A52:F53"/>
    <mergeCell ref="A54:F54"/>
    <mergeCell ref="B11:B29"/>
    <mergeCell ref="Q9:Q10"/>
    <mergeCell ref="N45:Q46"/>
    <mergeCell ref="O9:O10"/>
    <mergeCell ref="P9:P10"/>
    <mergeCell ref="N8:N10"/>
    <mergeCell ref="E2:K2"/>
    <mergeCell ref="E3:K3"/>
    <mergeCell ref="E4:K4"/>
    <mergeCell ref="E5:K5"/>
    <mergeCell ref="E6:K6"/>
    <mergeCell ref="O8:Q8"/>
    <mergeCell ref="O7:P7"/>
  </mergeCells>
  <printOptions/>
  <pageMargins left="0.25" right="0.25" top="0.75" bottom="0.75" header="0.3" footer="0.3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showGridLines="0" zoomScaleSheetLayoutView="100" zoomScalePageLayoutView="0" workbookViewId="0" topLeftCell="A1">
      <selection activeCell="C2" sqref="C2:J2"/>
    </sheetView>
  </sheetViews>
  <sheetFormatPr defaultColWidth="8.796875" defaultRowHeight="14.25"/>
  <cols>
    <col min="1" max="1" width="6.5" style="109" customWidth="1"/>
    <col min="2" max="2" width="6.59765625" style="0" customWidth="1"/>
    <col min="3" max="3" width="41.59765625" style="0" customWidth="1"/>
    <col min="4" max="4" width="9" style="23" customWidth="1"/>
    <col min="10" max="10" width="6.3984375" style="0" customWidth="1"/>
    <col min="11" max="11" width="3.3984375" style="0" customWidth="1"/>
    <col min="12" max="12" width="14.3984375" style="0" customWidth="1"/>
    <col min="13" max="13" width="11.59765625" style="9" customWidth="1"/>
    <col min="14" max="14" width="10.8984375" style="9" customWidth="1"/>
    <col min="15" max="15" width="12.3984375" style="9" customWidth="1"/>
    <col min="16" max="16" width="5.19921875" style="0" customWidth="1"/>
  </cols>
  <sheetData>
    <row r="2" spans="3:10" ht="14.25">
      <c r="C2" s="169" t="s">
        <v>118</v>
      </c>
      <c r="D2" s="169"/>
      <c r="E2" s="169"/>
      <c r="F2" s="169"/>
      <c r="G2" s="169"/>
      <c r="H2" s="169"/>
      <c r="I2" s="169"/>
      <c r="J2" s="169"/>
    </row>
    <row r="3" ht="15.75" customHeight="1"/>
    <row r="4" spans="1:10" ht="15.75" customHeight="1">
      <c r="A4" s="112"/>
      <c r="B4" s="171" t="s">
        <v>0</v>
      </c>
      <c r="C4" s="170" t="s">
        <v>76</v>
      </c>
      <c r="D4" s="172" t="s">
        <v>2</v>
      </c>
      <c r="E4" s="172"/>
      <c r="F4" s="172"/>
      <c r="G4" s="172"/>
      <c r="H4" s="172"/>
      <c r="I4" s="172"/>
      <c r="J4" s="172"/>
    </row>
    <row r="5" spans="1:10" ht="14.25">
      <c r="A5" s="113" t="s">
        <v>88</v>
      </c>
      <c r="B5" s="171"/>
      <c r="C5" s="170"/>
      <c r="D5" s="173" t="s">
        <v>3</v>
      </c>
      <c r="E5" s="172" t="s">
        <v>4</v>
      </c>
      <c r="F5" s="172"/>
      <c r="G5" s="172"/>
      <c r="H5" s="172"/>
      <c r="I5" s="172" t="s">
        <v>5</v>
      </c>
      <c r="J5" s="174" t="s">
        <v>6</v>
      </c>
    </row>
    <row r="6" spans="1:10" ht="14.25">
      <c r="A6" s="114"/>
      <c r="B6" s="171"/>
      <c r="C6" s="170"/>
      <c r="D6" s="173"/>
      <c r="E6" s="62" t="s">
        <v>7</v>
      </c>
      <c r="F6" s="62" t="s">
        <v>69</v>
      </c>
      <c r="G6" s="62" t="s">
        <v>58</v>
      </c>
      <c r="H6" s="62" t="s">
        <v>8</v>
      </c>
      <c r="I6" s="172"/>
      <c r="J6" s="174"/>
    </row>
    <row r="7" spans="1:10" ht="27" customHeight="1">
      <c r="A7" s="110"/>
      <c r="B7" s="134" t="s">
        <v>9</v>
      </c>
      <c r="C7" s="133" t="s">
        <v>121</v>
      </c>
      <c r="D7" s="35"/>
      <c r="E7" s="36"/>
      <c r="F7" s="36"/>
      <c r="G7" s="36">
        <v>10</v>
      </c>
      <c r="H7" s="63">
        <f>SUM(E7:G7)</f>
        <v>10</v>
      </c>
      <c r="I7" s="36" t="s">
        <v>71</v>
      </c>
      <c r="J7" s="41">
        <v>2</v>
      </c>
    </row>
    <row r="8" spans="1:10" ht="35.25" customHeight="1">
      <c r="A8" s="110"/>
      <c r="B8" s="134" t="s">
        <v>9</v>
      </c>
      <c r="C8" s="133" t="s">
        <v>122</v>
      </c>
      <c r="D8" s="35"/>
      <c r="E8" s="36"/>
      <c r="F8" s="36"/>
      <c r="G8" s="36">
        <v>10</v>
      </c>
      <c r="H8" s="63">
        <f>SUM(E8:G8)</f>
        <v>10</v>
      </c>
      <c r="I8" s="36" t="s">
        <v>71</v>
      </c>
      <c r="J8" s="41">
        <v>2</v>
      </c>
    </row>
    <row r="9" spans="1:10" ht="34.5" customHeight="1">
      <c r="A9" s="111"/>
      <c r="B9" s="134" t="s">
        <v>9</v>
      </c>
      <c r="C9" s="133" t="s">
        <v>123</v>
      </c>
      <c r="D9" s="35"/>
      <c r="E9" s="36"/>
      <c r="F9" s="36"/>
      <c r="G9" s="36">
        <v>10</v>
      </c>
      <c r="H9" s="63">
        <f>SUM(E9:G9)</f>
        <v>10</v>
      </c>
      <c r="I9" s="36" t="s">
        <v>71</v>
      </c>
      <c r="J9" s="41">
        <v>2</v>
      </c>
    </row>
    <row r="10" spans="1:10" ht="33.75" customHeight="1">
      <c r="A10" s="111"/>
      <c r="B10" s="134" t="s">
        <v>9</v>
      </c>
      <c r="C10" s="133" t="s">
        <v>124</v>
      </c>
      <c r="D10" s="35"/>
      <c r="E10" s="36"/>
      <c r="F10" s="36"/>
      <c r="G10" s="36">
        <v>10</v>
      </c>
      <c r="H10" s="63">
        <v>10</v>
      </c>
      <c r="I10" s="36" t="s">
        <v>71</v>
      </c>
      <c r="J10" s="41">
        <v>2</v>
      </c>
    </row>
    <row r="11" spans="1:10" ht="43.5" customHeight="1">
      <c r="A11" s="110"/>
      <c r="B11" s="134" t="s">
        <v>9</v>
      </c>
      <c r="C11" s="133" t="s">
        <v>125</v>
      </c>
      <c r="D11" s="35"/>
      <c r="E11" s="36"/>
      <c r="F11" s="36"/>
      <c r="G11" s="36">
        <v>10</v>
      </c>
      <c r="H11" s="63">
        <f aca="true" t="shared" si="0" ref="H11:H16">SUM(E11:G11)</f>
        <v>10</v>
      </c>
      <c r="I11" s="36" t="s">
        <v>71</v>
      </c>
      <c r="J11" s="41">
        <v>2</v>
      </c>
    </row>
    <row r="12" spans="1:10" ht="31.5" customHeight="1">
      <c r="A12" s="110"/>
      <c r="B12" s="134" t="s">
        <v>9</v>
      </c>
      <c r="C12" s="133" t="s">
        <v>126</v>
      </c>
      <c r="D12" s="35"/>
      <c r="E12" s="36"/>
      <c r="F12" s="36"/>
      <c r="G12" s="36">
        <v>10</v>
      </c>
      <c r="H12" s="63">
        <f t="shared" si="0"/>
        <v>10</v>
      </c>
      <c r="I12" s="36" t="s">
        <v>71</v>
      </c>
      <c r="J12" s="41">
        <v>2</v>
      </c>
    </row>
    <row r="13" spans="1:10" ht="33.75" customHeight="1">
      <c r="A13" s="110"/>
      <c r="B13" s="135" t="s">
        <v>12</v>
      </c>
      <c r="C13" s="132" t="s">
        <v>127</v>
      </c>
      <c r="D13" s="35"/>
      <c r="E13" s="36"/>
      <c r="F13" s="36"/>
      <c r="G13" s="36">
        <v>10</v>
      </c>
      <c r="H13" s="63">
        <f t="shared" si="0"/>
        <v>10</v>
      </c>
      <c r="I13" s="36" t="s">
        <v>71</v>
      </c>
      <c r="J13" s="41">
        <v>2</v>
      </c>
    </row>
    <row r="14" spans="1:10" ht="33" customHeight="1">
      <c r="A14" s="110"/>
      <c r="B14" s="135" t="s">
        <v>12</v>
      </c>
      <c r="C14" s="132" t="s">
        <v>128</v>
      </c>
      <c r="D14" s="35"/>
      <c r="E14" s="36"/>
      <c r="F14" s="36"/>
      <c r="G14" s="36">
        <v>10</v>
      </c>
      <c r="H14" s="63">
        <f t="shared" si="0"/>
        <v>10</v>
      </c>
      <c r="I14" s="36" t="s">
        <v>71</v>
      </c>
      <c r="J14" s="41">
        <v>2</v>
      </c>
    </row>
    <row r="15" spans="1:10" ht="33" customHeight="1">
      <c r="A15" s="110"/>
      <c r="B15" s="135" t="s">
        <v>12</v>
      </c>
      <c r="C15" s="132" t="s">
        <v>129</v>
      </c>
      <c r="D15" s="35"/>
      <c r="E15" s="36"/>
      <c r="F15" s="36"/>
      <c r="G15" s="36">
        <v>10</v>
      </c>
      <c r="H15" s="63">
        <f t="shared" si="0"/>
        <v>10</v>
      </c>
      <c r="I15" s="36" t="s">
        <v>71</v>
      </c>
      <c r="J15" s="41">
        <v>2</v>
      </c>
    </row>
    <row r="16" spans="1:10" ht="33" customHeight="1">
      <c r="A16" s="110"/>
      <c r="B16" s="135" t="s">
        <v>12</v>
      </c>
      <c r="C16" s="132" t="s">
        <v>130</v>
      </c>
      <c r="D16" s="35"/>
      <c r="E16" s="36"/>
      <c r="F16" s="36"/>
      <c r="G16" s="36">
        <v>10</v>
      </c>
      <c r="H16" s="63">
        <f t="shared" si="0"/>
        <v>10</v>
      </c>
      <c r="I16" s="36" t="s">
        <v>71</v>
      </c>
      <c r="J16" s="41">
        <v>2</v>
      </c>
    </row>
    <row r="17" spans="1:10" ht="33" customHeight="1">
      <c r="A17" s="110"/>
      <c r="B17" s="135" t="s">
        <v>12</v>
      </c>
      <c r="C17" s="132" t="s">
        <v>131</v>
      </c>
      <c r="D17" s="35"/>
      <c r="E17" s="36"/>
      <c r="F17" s="36"/>
      <c r="G17" s="36">
        <v>10</v>
      </c>
      <c r="H17" s="63">
        <v>10</v>
      </c>
      <c r="I17" s="36" t="s">
        <v>71</v>
      </c>
      <c r="J17" s="41">
        <v>2</v>
      </c>
    </row>
    <row r="18" spans="1:10" ht="33" customHeight="1">
      <c r="A18" s="122"/>
      <c r="B18" s="135" t="s">
        <v>12</v>
      </c>
      <c r="C18" s="136" t="s">
        <v>132</v>
      </c>
      <c r="D18" s="35"/>
      <c r="E18" s="36"/>
      <c r="F18" s="36"/>
      <c r="G18" s="36">
        <v>10</v>
      </c>
      <c r="H18" s="63">
        <f>SUM(E18:G18)</f>
        <v>10</v>
      </c>
      <c r="I18" s="36" t="s">
        <v>71</v>
      </c>
      <c r="J18" s="41">
        <v>2</v>
      </c>
    </row>
    <row r="19" spans="1:10" ht="33" customHeight="1">
      <c r="A19" s="115"/>
      <c r="B19" s="118"/>
      <c r="C19" s="119"/>
      <c r="D19" s="120"/>
      <c r="E19" s="13"/>
      <c r="F19" s="13"/>
      <c r="G19" s="13"/>
      <c r="H19" s="121"/>
      <c r="I19" s="13"/>
      <c r="J19" s="14"/>
    </row>
    <row r="20" spans="2:10" ht="14.25" customHeight="1">
      <c r="B20" s="17"/>
      <c r="D20" s="24"/>
      <c r="E20" s="13"/>
      <c r="F20" s="13"/>
      <c r="G20" s="13"/>
      <c r="H20" s="20"/>
      <c r="I20" s="13"/>
      <c r="J20" s="14"/>
    </row>
    <row r="21" spans="2:10" ht="14.25" customHeight="1">
      <c r="B21" s="17"/>
      <c r="C21" s="169" t="s">
        <v>119</v>
      </c>
      <c r="D21" s="169"/>
      <c r="E21" s="169"/>
      <c r="F21" s="169"/>
      <c r="G21" s="169"/>
      <c r="H21" s="169"/>
      <c r="I21" s="169"/>
      <c r="J21" s="169"/>
    </row>
    <row r="22" spans="2:10" ht="14.25" customHeight="1">
      <c r="B22" s="17"/>
      <c r="C22" s="106"/>
      <c r="D22" s="106"/>
      <c r="E22" s="106"/>
      <c r="F22" s="106"/>
      <c r="G22" s="106"/>
      <c r="H22" s="106"/>
      <c r="I22" s="106"/>
      <c r="J22" s="106"/>
    </row>
    <row r="23" spans="2:10" ht="14.25" customHeight="1">
      <c r="B23" s="17"/>
      <c r="C23" s="106"/>
      <c r="D23" s="106"/>
      <c r="E23" s="106"/>
      <c r="F23" s="106"/>
      <c r="G23" s="106"/>
      <c r="H23" s="106"/>
      <c r="I23" s="106"/>
      <c r="J23" s="106"/>
    </row>
    <row r="24" spans="2:10" ht="14.25" customHeight="1">
      <c r="B24" s="17"/>
      <c r="C24" s="18"/>
      <c r="D24" s="24"/>
      <c r="E24" s="13"/>
      <c r="F24" s="13"/>
      <c r="G24" s="13"/>
      <c r="H24" s="20"/>
      <c r="I24" s="13"/>
      <c r="J24" s="14"/>
    </row>
    <row r="25" spans="1:10" ht="14.25" customHeight="1">
      <c r="A25" s="112"/>
      <c r="B25" s="171" t="s">
        <v>0</v>
      </c>
      <c r="C25" s="170" t="s">
        <v>76</v>
      </c>
      <c r="D25" s="172" t="s">
        <v>2</v>
      </c>
      <c r="E25" s="172"/>
      <c r="F25" s="172"/>
      <c r="G25" s="172"/>
      <c r="H25" s="172"/>
      <c r="I25" s="172"/>
      <c r="J25" s="172"/>
    </row>
    <row r="26" spans="1:10" ht="14.25" customHeight="1">
      <c r="A26" s="113" t="s">
        <v>88</v>
      </c>
      <c r="B26" s="171"/>
      <c r="C26" s="170"/>
      <c r="D26" s="173" t="s">
        <v>3</v>
      </c>
      <c r="E26" s="172" t="s">
        <v>4</v>
      </c>
      <c r="F26" s="172"/>
      <c r="G26" s="172"/>
      <c r="H26" s="172"/>
      <c r="I26" s="172" t="s">
        <v>5</v>
      </c>
      <c r="J26" s="174" t="s">
        <v>6</v>
      </c>
    </row>
    <row r="27" spans="1:10" ht="14.25" customHeight="1">
      <c r="A27" s="113"/>
      <c r="B27" s="171"/>
      <c r="C27" s="170"/>
      <c r="D27" s="173"/>
      <c r="E27" s="62" t="s">
        <v>7</v>
      </c>
      <c r="F27" s="62" t="s">
        <v>69</v>
      </c>
      <c r="G27" s="62" t="s">
        <v>58</v>
      </c>
      <c r="H27" s="62" t="s">
        <v>8</v>
      </c>
      <c r="I27" s="172"/>
      <c r="J27" s="174"/>
    </row>
    <row r="28" spans="1:10" ht="43.5" customHeight="1">
      <c r="A28" s="168"/>
      <c r="B28" s="134" t="s">
        <v>9</v>
      </c>
      <c r="C28" s="137" t="s">
        <v>133</v>
      </c>
      <c r="D28" s="65"/>
      <c r="E28" s="36"/>
      <c r="F28" s="36"/>
      <c r="G28" s="36">
        <v>10</v>
      </c>
      <c r="H28" s="63">
        <f>SUM(E28:G28)</f>
        <v>10</v>
      </c>
      <c r="I28" s="36" t="s">
        <v>71</v>
      </c>
      <c r="J28" s="41">
        <v>2</v>
      </c>
    </row>
    <row r="29" spans="1:10" ht="28.5" customHeight="1">
      <c r="A29" s="168"/>
      <c r="B29" s="134" t="s">
        <v>9</v>
      </c>
      <c r="C29" s="137" t="s">
        <v>134</v>
      </c>
      <c r="D29" s="65"/>
      <c r="E29" s="36"/>
      <c r="F29" s="36"/>
      <c r="G29" s="36">
        <v>10</v>
      </c>
      <c r="H29" s="63">
        <f>SUM(E29:G29)</f>
        <v>10</v>
      </c>
      <c r="I29" s="36" t="s">
        <v>71</v>
      </c>
      <c r="J29" s="41">
        <v>2</v>
      </c>
    </row>
    <row r="30" spans="1:10" ht="35.25" customHeight="1">
      <c r="A30" s="168"/>
      <c r="B30" s="134" t="s">
        <v>9</v>
      </c>
      <c r="C30" s="137" t="s">
        <v>135</v>
      </c>
      <c r="D30" s="65"/>
      <c r="E30" s="36"/>
      <c r="F30" s="36"/>
      <c r="G30" s="36">
        <v>10</v>
      </c>
      <c r="H30" s="63">
        <f>SUM(E30:G30)</f>
        <v>10</v>
      </c>
      <c r="I30" s="36" t="s">
        <v>71</v>
      </c>
      <c r="J30" s="41">
        <v>2</v>
      </c>
    </row>
    <row r="31" spans="1:10" ht="30" customHeight="1">
      <c r="A31" s="168"/>
      <c r="B31" s="134" t="s">
        <v>9</v>
      </c>
      <c r="C31" s="137" t="s">
        <v>136</v>
      </c>
      <c r="D31" s="65"/>
      <c r="E31" s="36"/>
      <c r="F31" s="36"/>
      <c r="G31" s="36">
        <v>10</v>
      </c>
      <c r="H31" s="63">
        <v>10</v>
      </c>
      <c r="I31" s="36" t="s">
        <v>71</v>
      </c>
      <c r="J31" s="41">
        <v>2</v>
      </c>
    </row>
    <row r="32" spans="1:10" ht="30" customHeight="1">
      <c r="A32" s="168"/>
      <c r="B32" s="134" t="s">
        <v>9</v>
      </c>
      <c r="C32" s="137" t="s">
        <v>137</v>
      </c>
      <c r="D32" s="65"/>
      <c r="E32" s="36"/>
      <c r="F32" s="36"/>
      <c r="G32" s="36">
        <v>10</v>
      </c>
      <c r="H32" s="63">
        <f>SUM(E32:G32)</f>
        <v>10</v>
      </c>
      <c r="I32" s="36" t="s">
        <v>71</v>
      </c>
      <c r="J32" s="41">
        <v>2</v>
      </c>
    </row>
    <row r="33" spans="1:10" ht="34.5" customHeight="1">
      <c r="A33" s="168"/>
      <c r="B33" s="134" t="s">
        <v>9</v>
      </c>
      <c r="C33" s="137" t="s">
        <v>138</v>
      </c>
      <c r="D33" s="65"/>
      <c r="E33" s="36"/>
      <c r="F33" s="36"/>
      <c r="G33" s="36">
        <v>10</v>
      </c>
      <c r="H33" s="63">
        <f>SUM(E33:G33)</f>
        <v>10</v>
      </c>
      <c r="I33" s="36" t="s">
        <v>71</v>
      </c>
      <c r="J33" s="41">
        <v>2</v>
      </c>
    </row>
    <row r="34" spans="1:10" ht="32.25" customHeight="1">
      <c r="A34" s="168"/>
      <c r="B34" s="135" t="s">
        <v>12</v>
      </c>
      <c r="C34" s="136" t="s">
        <v>139</v>
      </c>
      <c r="D34" s="65"/>
      <c r="E34" s="36"/>
      <c r="F34" s="36"/>
      <c r="G34" s="36">
        <v>10</v>
      </c>
      <c r="H34" s="63">
        <f>SUM(E34:G34)</f>
        <v>10</v>
      </c>
      <c r="I34" s="36" t="s">
        <v>71</v>
      </c>
      <c r="J34" s="41">
        <v>2</v>
      </c>
    </row>
    <row r="35" spans="1:10" ht="38.25" customHeight="1">
      <c r="A35" s="168"/>
      <c r="B35" s="135" t="s">
        <v>12</v>
      </c>
      <c r="C35" s="136" t="s">
        <v>140</v>
      </c>
      <c r="D35" s="65"/>
      <c r="E35" s="36"/>
      <c r="F35" s="36"/>
      <c r="G35" s="36">
        <v>10</v>
      </c>
      <c r="H35" s="63">
        <f>SUM(E35:G35)</f>
        <v>10</v>
      </c>
      <c r="I35" s="36" t="s">
        <v>71</v>
      </c>
      <c r="J35" s="41">
        <v>2</v>
      </c>
    </row>
    <row r="36" spans="1:10" ht="32.25" customHeight="1">
      <c r="A36" s="168"/>
      <c r="B36" s="135" t="s">
        <v>12</v>
      </c>
      <c r="C36" s="136" t="s">
        <v>141</v>
      </c>
      <c r="D36" s="65"/>
      <c r="E36" s="36"/>
      <c r="F36" s="36"/>
      <c r="G36" s="36">
        <v>10</v>
      </c>
      <c r="H36" s="63">
        <f>SUM(E36:G36)</f>
        <v>10</v>
      </c>
      <c r="I36" s="36" t="s">
        <v>71</v>
      </c>
      <c r="J36" s="41">
        <v>2</v>
      </c>
    </row>
    <row r="37" spans="1:10" ht="32.25" customHeight="1">
      <c r="A37" s="168"/>
      <c r="B37" s="135" t="s">
        <v>12</v>
      </c>
      <c r="C37" s="136" t="s">
        <v>142</v>
      </c>
      <c r="D37" s="65"/>
      <c r="E37" s="36"/>
      <c r="F37" s="36"/>
      <c r="G37" s="36">
        <v>10</v>
      </c>
      <c r="H37" s="63">
        <v>10</v>
      </c>
      <c r="I37" s="36" t="s">
        <v>71</v>
      </c>
      <c r="J37" s="41">
        <v>2</v>
      </c>
    </row>
    <row r="38" spans="1:10" ht="14.25" customHeight="1">
      <c r="A38" s="115"/>
      <c r="B38" s="17"/>
      <c r="C38" s="18"/>
      <c r="D38" s="24"/>
      <c r="E38" s="13"/>
      <c r="F38" s="13"/>
      <c r="G38" s="13"/>
      <c r="H38" s="20"/>
      <c r="I38" s="13"/>
      <c r="J38" s="14"/>
    </row>
    <row r="39" spans="1:20" ht="14.25" customHeight="1">
      <c r="A39"/>
      <c r="D39"/>
      <c r="F39" s="115"/>
      <c r="G39" s="17"/>
      <c r="H39" s="106"/>
      <c r="I39" s="24"/>
      <c r="J39" s="13"/>
      <c r="K39" s="13"/>
      <c r="L39" s="13"/>
      <c r="M39" s="20"/>
      <c r="N39" s="13"/>
      <c r="O39" s="14"/>
      <c r="R39" s="9"/>
      <c r="S39" s="9"/>
      <c r="T39" s="9"/>
    </row>
    <row r="40" ht="14.25" customHeight="1"/>
    <row r="41" spans="3:10" ht="14.25" customHeight="1">
      <c r="C41" s="169" t="s">
        <v>120</v>
      </c>
      <c r="D41" s="169"/>
      <c r="E41" s="169"/>
      <c r="F41" s="169"/>
      <c r="G41" s="169"/>
      <c r="H41" s="169"/>
      <c r="I41" s="169"/>
      <c r="J41" s="169"/>
    </row>
    <row r="43" spans="2:10" ht="14.25" customHeight="1">
      <c r="B43" s="175" t="s">
        <v>0</v>
      </c>
      <c r="C43" s="178" t="s">
        <v>86</v>
      </c>
      <c r="D43" s="181" t="s">
        <v>2</v>
      </c>
      <c r="E43" s="182"/>
      <c r="F43" s="182"/>
      <c r="G43" s="182"/>
      <c r="H43" s="182"/>
      <c r="I43" s="182"/>
      <c r="J43" s="183"/>
    </row>
    <row r="44" spans="2:10" ht="14.25" customHeight="1">
      <c r="B44" s="176"/>
      <c r="C44" s="179"/>
      <c r="D44" s="184" t="s">
        <v>3</v>
      </c>
      <c r="E44" s="181" t="s">
        <v>4</v>
      </c>
      <c r="F44" s="182"/>
      <c r="G44" s="182"/>
      <c r="H44" s="183"/>
      <c r="I44" s="186" t="s">
        <v>5</v>
      </c>
      <c r="J44" s="188" t="s">
        <v>6</v>
      </c>
    </row>
    <row r="45" spans="2:10" ht="14.25">
      <c r="B45" s="177"/>
      <c r="C45" s="180"/>
      <c r="D45" s="185"/>
      <c r="E45" s="62" t="s">
        <v>7</v>
      </c>
      <c r="F45" s="62" t="s">
        <v>69</v>
      </c>
      <c r="G45" s="62" t="s">
        <v>58</v>
      </c>
      <c r="H45" s="62" t="s">
        <v>8</v>
      </c>
      <c r="I45" s="187"/>
      <c r="J45" s="189"/>
    </row>
    <row r="46" spans="2:10" ht="15.75">
      <c r="B46" s="125"/>
      <c r="C46" s="126" t="s">
        <v>143</v>
      </c>
      <c r="D46" s="127"/>
      <c r="E46" s="128"/>
      <c r="F46" s="128"/>
      <c r="G46" s="128">
        <v>20</v>
      </c>
      <c r="H46" s="128">
        <v>20</v>
      </c>
      <c r="I46" s="128" t="s">
        <v>71</v>
      </c>
      <c r="J46" s="129">
        <v>4</v>
      </c>
    </row>
    <row r="47" spans="2:10" ht="20.25">
      <c r="B47" s="125"/>
      <c r="C47" s="126" t="s">
        <v>144</v>
      </c>
      <c r="D47" s="127"/>
      <c r="E47" s="128"/>
      <c r="F47" s="130"/>
      <c r="G47" s="128">
        <v>20</v>
      </c>
      <c r="H47" s="128">
        <v>20</v>
      </c>
      <c r="I47" s="128" t="s">
        <v>71</v>
      </c>
      <c r="J47" s="129">
        <v>4</v>
      </c>
    </row>
    <row r="48" spans="2:10" ht="30">
      <c r="B48" s="125"/>
      <c r="C48" s="126" t="s">
        <v>145</v>
      </c>
      <c r="D48" s="127"/>
      <c r="E48" s="128"/>
      <c r="F48" s="128"/>
      <c r="G48" s="128">
        <v>20</v>
      </c>
      <c r="H48" s="128">
        <v>20</v>
      </c>
      <c r="I48" s="128" t="s">
        <v>71</v>
      </c>
      <c r="J48" s="129">
        <v>4</v>
      </c>
    </row>
    <row r="49" spans="2:10" ht="15.75">
      <c r="B49" s="125"/>
      <c r="C49" s="126" t="s">
        <v>146</v>
      </c>
      <c r="D49" s="127"/>
      <c r="E49" s="128"/>
      <c r="F49" s="128"/>
      <c r="G49" s="128">
        <v>20</v>
      </c>
      <c r="H49" s="128">
        <v>20</v>
      </c>
      <c r="I49" s="128" t="s">
        <v>71</v>
      </c>
      <c r="J49" s="129">
        <v>4</v>
      </c>
    </row>
    <row r="50" spans="2:10" ht="36" customHeight="1">
      <c r="B50" s="125"/>
      <c r="C50" s="126" t="s">
        <v>147</v>
      </c>
      <c r="D50" s="127"/>
      <c r="E50" s="128"/>
      <c r="F50" s="128"/>
      <c r="G50" s="128">
        <v>20</v>
      </c>
      <c r="H50" s="128">
        <v>20</v>
      </c>
      <c r="I50" s="128" t="s">
        <v>71</v>
      </c>
      <c r="J50" s="129">
        <v>4</v>
      </c>
    </row>
  </sheetData>
  <sheetProtection/>
  <mergeCells count="25">
    <mergeCell ref="C41:J41"/>
    <mergeCell ref="B43:B45"/>
    <mergeCell ref="C43:C45"/>
    <mergeCell ref="D43:J43"/>
    <mergeCell ref="D44:D45"/>
    <mergeCell ref="E44:H44"/>
    <mergeCell ref="I44:I45"/>
    <mergeCell ref="J44:J45"/>
    <mergeCell ref="C2:J2"/>
    <mergeCell ref="B4:B6"/>
    <mergeCell ref="C4:C6"/>
    <mergeCell ref="D4:J4"/>
    <mergeCell ref="D5:D6"/>
    <mergeCell ref="E5:H5"/>
    <mergeCell ref="I5:I6"/>
    <mergeCell ref="J5:J6"/>
    <mergeCell ref="A28:A37"/>
    <mergeCell ref="C21:J21"/>
    <mergeCell ref="C25:C27"/>
    <mergeCell ref="B25:B27"/>
    <mergeCell ref="D25:J25"/>
    <mergeCell ref="D26:D27"/>
    <mergeCell ref="E26:H26"/>
    <mergeCell ref="I26:I27"/>
    <mergeCell ref="J26:J27"/>
  </mergeCells>
  <printOptions/>
  <pageMargins left="0.7" right="0.7" top="0.75" bottom="0.75" header="0.3" footer="0.3"/>
  <pageSetup fitToHeight="1" fitToWidth="1" horizontalDpi="300" verticalDpi="300" orientation="portrait" paperSize="9" scale="70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69" t="s">
        <v>33</v>
      </c>
      <c r="E2" s="169"/>
      <c r="F2" s="169"/>
      <c r="G2" s="169"/>
      <c r="H2" s="169"/>
      <c r="I2" s="169"/>
      <c r="J2" s="169"/>
      <c r="K2" s="169"/>
    </row>
    <row r="3" ht="15.75" customHeight="1"/>
    <row r="4" spans="2:11" ht="15.75" customHeight="1">
      <c r="B4" s="190" t="s">
        <v>14</v>
      </c>
      <c r="C4" s="190" t="s">
        <v>0</v>
      </c>
      <c r="D4" s="191" t="s">
        <v>20</v>
      </c>
      <c r="E4" s="192" t="s">
        <v>2</v>
      </c>
      <c r="F4" s="192"/>
      <c r="G4" s="192"/>
      <c r="H4" s="192"/>
      <c r="I4" s="192"/>
      <c r="J4" s="192"/>
      <c r="K4" s="192"/>
    </row>
    <row r="5" spans="2:11" ht="14.25">
      <c r="B5" s="190"/>
      <c r="C5" s="190"/>
      <c r="D5" s="191"/>
      <c r="E5" s="193" t="s">
        <v>3</v>
      </c>
      <c r="F5" s="192" t="s">
        <v>4</v>
      </c>
      <c r="G5" s="192"/>
      <c r="H5" s="192"/>
      <c r="I5" s="192"/>
      <c r="J5" s="192" t="s">
        <v>5</v>
      </c>
      <c r="K5" s="194" t="s">
        <v>6</v>
      </c>
    </row>
    <row r="6" spans="2:11" ht="14.25">
      <c r="B6" s="190"/>
      <c r="C6" s="190"/>
      <c r="D6" s="191"/>
      <c r="E6" s="193"/>
      <c r="F6" s="61" t="s">
        <v>7</v>
      </c>
      <c r="G6" s="61" t="s">
        <v>45</v>
      </c>
      <c r="H6" s="61" t="s">
        <v>44</v>
      </c>
      <c r="I6" s="61" t="s">
        <v>8</v>
      </c>
      <c r="J6" s="192"/>
      <c r="K6" s="194"/>
    </row>
    <row r="7" spans="2:11" ht="15.75">
      <c r="B7" s="145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45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45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45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45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45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45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45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45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62" t="s">
        <v>28</v>
      </c>
      <c r="C16" s="163"/>
      <c r="D16" s="163"/>
      <c r="E16" s="163"/>
      <c r="F16" s="163"/>
      <c r="G16" s="163"/>
      <c r="H16" s="163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71" t="s">
        <v>14</v>
      </c>
      <c r="C20" s="171" t="s">
        <v>0</v>
      </c>
      <c r="D20" s="170" t="s">
        <v>42</v>
      </c>
      <c r="E20" s="172" t="s">
        <v>2</v>
      </c>
      <c r="F20" s="172"/>
      <c r="G20" s="172"/>
      <c r="H20" s="172"/>
      <c r="I20" s="172"/>
      <c r="J20" s="172"/>
      <c r="K20" s="172"/>
    </row>
    <row r="21" spans="2:11" ht="15.75" customHeight="1">
      <c r="B21" s="171"/>
      <c r="C21" s="171"/>
      <c r="D21" s="170"/>
      <c r="E21" s="173" t="s">
        <v>3</v>
      </c>
      <c r="F21" s="172" t="s">
        <v>4</v>
      </c>
      <c r="G21" s="172"/>
      <c r="H21" s="172"/>
      <c r="I21" s="172"/>
      <c r="J21" s="172" t="s">
        <v>5</v>
      </c>
      <c r="K21" s="174" t="s">
        <v>6</v>
      </c>
    </row>
    <row r="22" spans="2:11" ht="14.25">
      <c r="B22" s="171"/>
      <c r="C22" s="171"/>
      <c r="D22" s="170"/>
      <c r="E22" s="173"/>
      <c r="F22" s="62" t="s">
        <v>7</v>
      </c>
      <c r="G22" s="62" t="s">
        <v>44</v>
      </c>
      <c r="H22" s="62" t="s">
        <v>44</v>
      </c>
      <c r="I22" s="62" t="s">
        <v>8</v>
      </c>
      <c r="J22" s="172"/>
      <c r="K22" s="174"/>
    </row>
    <row r="23" spans="2:11" ht="15.75">
      <c r="B23" s="145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45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45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45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45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45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45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45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45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5"/>
      <c r="F2" s="195"/>
      <c r="G2" s="195"/>
      <c r="H2" s="195"/>
      <c r="I2" s="195"/>
      <c r="J2" s="195"/>
      <c r="K2" s="195"/>
      <c r="L2" s="1"/>
      <c r="M2" s="25"/>
    </row>
    <row r="3" spans="1:18" ht="18">
      <c r="A3" s="10"/>
      <c r="B3" s="10"/>
      <c r="C3" s="3"/>
      <c r="D3" s="11" t="s">
        <v>29</v>
      </c>
      <c r="E3" s="139"/>
      <c r="F3" s="139"/>
      <c r="G3" s="139"/>
      <c r="H3" s="139"/>
      <c r="I3" s="139"/>
      <c r="J3" s="139"/>
      <c r="K3" s="139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9"/>
      <c r="F4" s="139"/>
      <c r="G4" s="139"/>
      <c r="H4" s="139"/>
      <c r="I4" s="139"/>
      <c r="J4" s="139"/>
      <c r="K4" s="139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9"/>
      <c r="F5" s="139"/>
      <c r="G5" s="139"/>
      <c r="H5" s="139"/>
      <c r="I5" s="139"/>
      <c r="J5" s="139"/>
      <c r="K5" s="139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8"/>
      <c r="F6" s="138"/>
      <c r="G6" s="138"/>
      <c r="H6" s="138"/>
      <c r="I6" s="138"/>
      <c r="J6" s="138"/>
      <c r="K6" s="138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0"/>
      <c r="F7" s="140"/>
      <c r="G7" s="140"/>
      <c r="H7" s="140"/>
      <c r="I7" s="140"/>
      <c r="J7" s="140"/>
      <c r="K7" s="140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64" t="s">
        <v>56</v>
      </c>
      <c r="P8" s="164"/>
      <c r="Q8" s="28"/>
    </row>
    <row r="9" spans="2:17" ht="21" customHeight="1">
      <c r="B9" s="165" t="s">
        <v>14</v>
      </c>
      <c r="C9" s="165" t="s">
        <v>0</v>
      </c>
      <c r="D9" s="166" t="s">
        <v>1</v>
      </c>
      <c r="E9" s="158" t="s">
        <v>2</v>
      </c>
      <c r="F9" s="158"/>
      <c r="G9" s="158"/>
      <c r="H9" s="158"/>
      <c r="I9" s="158"/>
      <c r="J9" s="158"/>
      <c r="K9" s="158"/>
      <c r="L9" s="167" t="s">
        <v>46</v>
      </c>
      <c r="M9" s="76"/>
      <c r="N9" s="155" t="s">
        <v>62</v>
      </c>
      <c r="O9" s="141" t="s">
        <v>21</v>
      </c>
      <c r="P9" s="141"/>
      <c r="Q9" s="141"/>
    </row>
    <row r="10" spans="2:17" ht="20.25" customHeight="1">
      <c r="B10" s="165"/>
      <c r="C10" s="165"/>
      <c r="D10" s="166"/>
      <c r="E10" s="157" t="s">
        <v>3</v>
      </c>
      <c r="F10" s="158" t="s">
        <v>4</v>
      </c>
      <c r="G10" s="158"/>
      <c r="H10" s="158"/>
      <c r="I10" s="158"/>
      <c r="J10" s="158" t="s">
        <v>5</v>
      </c>
      <c r="K10" s="157" t="s">
        <v>6</v>
      </c>
      <c r="L10" s="167"/>
      <c r="M10" s="77"/>
      <c r="N10" s="155"/>
      <c r="O10" s="147" t="s">
        <v>15</v>
      </c>
      <c r="P10" s="147" t="s">
        <v>43</v>
      </c>
      <c r="Q10" s="147" t="s">
        <v>55</v>
      </c>
    </row>
    <row r="11" spans="2:17" ht="29.25" customHeight="1">
      <c r="B11" s="165"/>
      <c r="C11" s="165"/>
      <c r="D11" s="166"/>
      <c r="E11" s="157"/>
      <c r="F11" s="32" t="s">
        <v>7</v>
      </c>
      <c r="G11" s="32" t="s">
        <v>45</v>
      </c>
      <c r="H11" s="32" t="s">
        <v>51</v>
      </c>
      <c r="I11" s="32" t="s">
        <v>8</v>
      </c>
      <c r="J11" s="158"/>
      <c r="K11" s="157"/>
      <c r="L11" s="167"/>
      <c r="M11" s="77"/>
      <c r="N11" s="155"/>
      <c r="O11" s="147"/>
      <c r="P11" s="147"/>
      <c r="Q11" s="147"/>
    </row>
    <row r="12" spans="2:17" ht="19.5" customHeight="1">
      <c r="B12" s="145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45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45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45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45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45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46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45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45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45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45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45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45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46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45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45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45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45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45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45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46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45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45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45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45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45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45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56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45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45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45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45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45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45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46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45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45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45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45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45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45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46"/>
      <c r="C53" s="196" t="s">
        <v>57</v>
      </c>
      <c r="D53" s="196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62" t="s">
        <v>40</v>
      </c>
      <c r="C54" s="163"/>
      <c r="D54" s="163"/>
      <c r="E54" s="163"/>
      <c r="F54" s="163"/>
      <c r="G54" s="163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60" t="s">
        <v>32</v>
      </c>
      <c r="B55" s="160"/>
      <c r="C55" s="160"/>
      <c r="D55" s="160"/>
      <c r="E55" s="160"/>
      <c r="F55" s="160"/>
      <c r="G55" s="160"/>
      <c r="H55" s="160"/>
      <c r="I55" s="29" t="s">
        <v>30</v>
      </c>
      <c r="J55" s="16" t="s">
        <v>31</v>
      </c>
      <c r="K55" s="12"/>
      <c r="L55" s="12"/>
      <c r="M55" s="31"/>
      <c r="N55" s="148" t="s">
        <v>65</v>
      </c>
      <c r="O55" s="149"/>
      <c r="P55" s="149"/>
      <c r="Q55" s="150"/>
    </row>
    <row r="56" spans="2:17" ht="14.25">
      <c r="B56" t="s">
        <v>27</v>
      </c>
      <c r="N56" s="151"/>
      <c r="O56" s="152"/>
      <c r="P56" s="152"/>
      <c r="Q56" s="153"/>
    </row>
    <row r="57" spans="4:17" ht="46.5" customHeight="1">
      <c r="D57" s="169" t="s">
        <v>33</v>
      </c>
      <c r="E57" s="169"/>
      <c r="F57" s="169"/>
      <c r="G57" s="169"/>
      <c r="H57" s="169"/>
      <c r="I57" s="169"/>
      <c r="J57" s="169"/>
      <c r="K57" s="16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90" t="s">
        <v>14</v>
      </c>
      <c r="C59" s="190" t="s">
        <v>0</v>
      </c>
      <c r="D59" s="191" t="s">
        <v>20</v>
      </c>
      <c r="E59" s="192" t="s">
        <v>2</v>
      </c>
      <c r="F59" s="192"/>
      <c r="G59" s="192"/>
      <c r="H59" s="192"/>
      <c r="I59" s="192"/>
      <c r="J59" s="192"/>
      <c r="K59" s="192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90"/>
      <c r="C60" s="190"/>
      <c r="D60" s="191"/>
      <c r="E60" s="193" t="s">
        <v>3</v>
      </c>
      <c r="F60" s="192" t="s">
        <v>4</v>
      </c>
      <c r="G60" s="192"/>
      <c r="H60" s="192"/>
      <c r="I60" s="192"/>
      <c r="J60" s="192" t="s">
        <v>5</v>
      </c>
      <c r="K60" s="194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90"/>
      <c r="C61" s="190"/>
      <c r="D61" s="191"/>
      <c r="E61" s="193"/>
      <c r="F61" s="61" t="s">
        <v>7</v>
      </c>
      <c r="G61" s="61" t="s">
        <v>45</v>
      </c>
      <c r="H61" s="61" t="s">
        <v>44</v>
      </c>
      <c r="I61" s="61" t="s">
        <v>8</v>
      </c>
      <c r="J61" s="192"/>
      <c r="K61" s="194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45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45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45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45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45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45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45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45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45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62" t="s">
        <v>28</v>
      </c>
      <c r="C71" s="163"/>
      <c r="D71" s="163"/>
      <c r="E71" s="163"/>
      <c r="F71" s="163"/>
      <c r="G71" s="163"/>
      <c r="H71" s="163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71" t="s">
        <v>14</v>
      </c>
      <c r="C76" s="171" t="s">
        <v>0</v>
      </c>
      <c r="D76" s="170" t="s">
        <v>42</v>
      </c>
      <c r="E76" s="172" t="s">
        <v>2</v>
      </c>
      <c r="F76" s="172"/>
      <c r="G76" s="172"/>
      <c r="H76" s="172"/>
      <c r="I76" s="172"/>
      <c r="J76" s="172"/>
      <c r="K76" s="172"/>
    </row>
    <row r="77" spans="2:11" ht="14.25">
      <c r="B77" s="171"/>
      <c r="C77" s="171"/>
      <c r="D77" s="170"/>
      <c r="E77" s="173" t="s">
        <v>3</v>
      </c>
      <c r="F77" s="172" t="s">
        <v>4</v>
      </c>
      <c r="G77" s="172"/>
      <c r="H77" s="172"/>
      <c r="I77" s="172"/>
      <c r="J77" s="172" t="s">
        <v>5</v>
      </c>
      <c r="K77" s="174" t="s">
        <v>6</v>
      </c>
    </row>
    <row r="78" spans="2:11" ht="14.25">
      <c r="B78" s="171"/>
      <c r="C78" s="171"/>
      <c r="D78" s="170"/>
      <c r="E78" s="173"/>
      <c r="F78" s="62" t="s">
        <v>7</v>
      </c>
      <c r="G78" s="62" t="s">
        <v>44</v>
      </c>
      <c r="H78" s="62" t="s">
        <v>44</v>
      </c>
      <c r="I78" s="62" t="s">
        <v>8</v>
      </c>
      <c r="J78" s="172"/>
      <c r="K78" s="174"/>
    </row>
    <row r="79" spans="2:11" ht="15.75">
      <c r="B79" s="145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45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45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45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45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45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45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45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45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5"/>
      <c r="F2" s="195"/>
      <c r="G2" s="195"/>
      <c r="H2" s="195"/>
      <c r="I2" s="195"/>
      <c r="J2" s="195"/>
      <c r="K2" s="195"/>
      <c r="L2" s="1"/>
      <c r="M2" s="25"/>
    </row>
    <row r="3" spans="1:18" ht="18">
      <c r="A3" s="10"/>
      <c r="B3" s="10"/>
      <c r="C3" s="3"/>
      <c r="D3" s="11" t="s">
        <v>29</v>
      </c>
      <c r="E3" s="139"/>
      <c r="F3" s="139"/>
      <c r="G3" s="139"/>
      <c r="H3" s="139"/>
      <c r="I3" s="139"/>
      <c r="J3" s="139"/>
      <c r="K3" s="139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9"/>
      <c r="F4" s="139"/>
      <c r="G4" s="139"/>
      <c r="H4" s="139"/>
      <c r="I4" s="139"/>
      <c r="J4" s="139"/>
      <c r="K4" s="139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9"/>
      <c r="F5" s="139"/>
      <c r="G5" s="139"/>
      <c r="H5" s="139"/>
      <c r="I5" s="139"/>
      <c r="J5" s="139"/>
      <c r="K5" s="139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8"/>
      <c r="F6" s="138"/>
      <c r="G6" s="138"/>
      <c r="H6" s="138"/>
      <c r="I6" s="138"/>
      <c r="J6" s="138"/>
      <c r="K6" s="138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0"/>
      <c r="F7" s="140"/>
      <c r="G7" s="140"/>
      <c r="H7" s="140"/>
      <c r="I7" s="140"/>
      <c r="J7" s="140"/>
      <c r="K7" s="140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64" t="s">
        <v>56</v>
      </c>
      <c r="P8" s="164"/>
      <c r="Q8" s="28"/>
    </row>
    <row r="9" spans="2:17" ht="21" customHeight="1">
      <c r="B9" s="165" t="s">
        <v>14</v>
      </c>
      <c r="C9" s="165" t="s">
        <v>0</v>
      </c>
      <c r="D9" s="166" t="s">
        <v>1</v>
      </c>
      <c r="E9" s="158" t="s">
        <v>2</v>
      </c>
      <c r="F9" s="158"/>
      <c r="G9" s="158"/>
      <c r="H9" s="158"/>
      <c r="I9" s="158"/>
      <c r="J9" s="158"/>
      <c r="K9" s="158"/>
      <c r="L9" s="167" t="s">
        <v>46</v>
      </c>
      <c r="M9" s="76"/>
      <c r="N9" s="155" t="s">
        <v>62</v>
      </c>
      <c r="O9" s="141" t="s">
        <v>21</v>
      </c>
      <c r="P9" s="141"/>
      <c r="Q9" s="141"/>
    </row>
    <row r="10" spans="2:17" ht="20.25" customHeight="1">
      <c r="B10" s="165"/>
      <c r="C10" s="165"/>
      <c r="D10" s="166"/>
      <c r="E10" s="157" t="s">
        <v>3</v>
      </c>
      <c r="F10" s="158" t="s">
        <v>4</v>
      </c>
      <c r="G10" s="158"/>
      <c r="H10" s="158"/>
      <c r="I10" s="158"/>
      <c r="J10" s="158" t="s">
        <v>5</v>
      </c>
      <c r="K10" s="157" t="s">
        <v>6</v>
      </c>
      <c r="L10" s="167"/>
      <c r="M10" s="77"/>
      <c r="N10" s="155"/>
      <c r="O10" s="147" t="s">
        <v>15</v>
      </c>
      <c r="P10" s="147" t="s">
        <v>43</v>
      </c>
      <c r="Q10" s="147" t="s">
        <v>66</v>
      </c>
    </row>
    <row r="11" spans="2:17" ht="29.25" customHeight="1">
      <c r="B11" s="165"/>
      <c r="C11" s="165"/>
      <c r="D11" s="166"/>
      <c r="E11" s="157"/>
      <c r="F11" s="32" t="s">
        <v>7</v>
      </c>
      <c r="G11" s="32" t="s">
        <v>45</v>
      </c>
      <c r="H11" s="32" t="s">
        <v>51</v>
      </c>
      <c r="I11" s="32" t="s">
        <v>8</v>
      </c>
      <c r="J11" s="158"/>
      <c r="K11" s="157"/>
      <c r="L11" s="167"/>
      <c r="M11" s="77"/>
      <c r="N11" s="155"/>
      <c r="O11" s="147"/>
      <c r="P11" s="147"/>
      <c r="Q11" s="147"/>
    </row>
    <row r="12" spans="2:17" ht="19.5" customHeight="1">
      <c r="B12" s="145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45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45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45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45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45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45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45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45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45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45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45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45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45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45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45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45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45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45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45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45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45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45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45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46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45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45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45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45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45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45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45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45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45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45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45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45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45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45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45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45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45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45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45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45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45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56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45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45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45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45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45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45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45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45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45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45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45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45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45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45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45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45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45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45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45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45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46"/>
      <c r="C79" s="196" t="s">
        <v>54</v>
      </c>
      <c r="D79" s="196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62" t="s">
        <v>40</v>
      </c>
      <c r="C80" s="163"/>
      <c r="D80" s="163"/>
      <c r="E80" s="163"/>
      <c r="F80" s="163"/>
      <c r="G80" s="163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60" t="s">
        <v>32</v>
      </c>
      <c r="B81" s="160"/>
      <c r="C81" s="160"/>
      <c r="D81" s="160"/>
      <c r="E81" s="160"/>
      <c r="F81" s="160"/>
      <c r="G81" s="160"/>
      <c r="H81" s="160"/>
      <c r="I81" s="29" t="s">
        <v>30</v>
      </c>
      <c r="J81" s="16" t="s">
        <v>31</v>
      </c>
      <c r="K81" s="12"/>
      <c r="L81" s="12"/>
      <c r="M81" s="31"/>
      <c r="N81" s="148" t="s">
        <v>65</v>
      </c>
      <c r="O81" s="149"/>
      <c r="P81" s="149"/>
      <c r="Q81" s="150"/>
    </row>
    <row r="82" spans="2:17" ht="14.25">
      <c r="B82" t="s">
        <v>27</v>
      </c>
      <c r="N82" s="151"/>
      <c r="O82" s="152"/>
      <c r="P82" s="152"/>
      <c r="Q82" s="153"/>
    </row>
    <row r="83" spans="4:17" ht="59.25" customHeight="1">
      <c r="D83" s="169" t="s">
        <v>33</v>
      </c>
      <c r="E83" s="169"/>
      <c r="F83" s="169"/>
      <c r="G83" s="169"/>
      <c r="H83" s="169"/>
      <c r="I83" s="169"/>
      <c r="J83" s="169"/>
      <c r="K83" s="16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90" t="s">
        <v>14</v>
      </c>
      <c r="C85" s="190" t="s">
        <v>0</v>
      </c>
      <c r="D85" s="191" t="s">
        <v>20</v>
      </c>
      <c r="E85" s="192" t="s">
        <v>2</v>
      </c>
      <c r="F85" s="192"/>
      <c r="G85" s="192"/>
      <c r="H85" s="192"/>
      <c r="I85" s="192"/>
      <c r="J85" s="192"/>
      <c r="K85" s="192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90"/>
      <c r="C86" s="190"/>
      <c r="D86" s="191"/>
      <c r="E86" s="193" t="s">
        <v>3</v>
      </c>
      <c r="F86" s="192" t="s">
        <v>4</v>
      </c>
      <c r="G86" s="192"/>
      <c r="H86" s="192"/>
      <c r="I86" s="192"/>
      <c r="J86" s="192" t="s">
        <v>5</v>
      </c>
      <c r="K86" s="194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90"/>
      <c r="C87" s="190"/>
      <c r="D87" s="191"/>
      <c r="E87" s="193"/>
      <c r="F87" s="61" t="s">
        <v>7</v>
      </c>
      <c r="G87" s="61" t="s">
        <v>45</v>
      </c>
      <c r="H87" s="61" t="s">
        <v>44</v>
      </c>
      <c r="I87" s="61" t="s">
        <v>8</v>
      </c>
      <c r="J87" s="192"/>
      <c r="K87" s="194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45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45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45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45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45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45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45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45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45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62" t="s">
        <v>28</v>
      </c>
      <c r="C97" s="163"/>
      <c r="D97" s="163"/>
      <c r="E97" s="163"/>
      <c r="F97" s="163"/>
      <c r="G97" s="163"/>
      <c r="H97" s="163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71" t="s">
        <v>14</v>
      </c>
      <c r="C102" s="171" t="s">
        <v>0</v>
      </c>
      <c r="D102" s="170" t="s">
        <v>42</v>
      </c>
      <c r="E102" s="172" t="s">
        <v>2</v>
      </c>
      <c r="F102" s="172"/>
      <c r="G102" s="172"/>
      <c r="H102" s="172"/>
      <c r="I102" s="172"/>
      <c r="J102" s="172"/>
      <c r="K102" s="172"/>
    </row>
    <row r="103" spans="2:11" ht="14.25">
      <c r="B103" s="171"/>
      <c r="C103" s="171"/>
      <c r="D103" s="170"/>
      <c r="E103" s="173" t="s">
        <v>3</v>
      </c>
      <c r="F103" s="172" t="s">
        <v>4</v>
      </c>
      <c r="G103" s="172"/>
      <c r="H103" s="172"/>
      <c r="I103" s="172"/>
      <c r="J103" s="172" t="s">
        <v>5</v>
      </c>
      <c r="K103" s="174" t="s">
        <v>6</v>
      </c>
    </row>
    <row r="104" spans="2:11" ht="14.25">
      <c r="B104" s="171"/>
      <c r="C104" s="171"/>
      <c r="D104" s="170"/>
      <c r="E104" s="173"/>
      <c r="F104" s="62" t="s">
        <v>7</v>
      </c>
      <c r="G104" s="62" t="s">
        <v>44</v>
      </c>
      <c r="H104" s="62" t="s">
        <v>44</v>
      </c>
      <c r="I104" s="62" t="s">
        <v>8</v>
      </c>
      <c r="J104" s="172"/>
      <c r="K104" s="174"/>
    </row>
    <row r="105" spans="2:11" ht="15.75">
      <c r="B105" s="145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45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45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45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45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45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45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45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45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2016-09-12T13:34:38Z</cp:lastPrinted>
  <dcterms:created xsi:type="dcterms:W3CDTF">2011-10-12T18:03:49Z</dcterms:created>
  <dcterms:modified xsi:type="dcterms:W3CDTF">2017-05-17T11:14:10Z</dcterms:modified>
  <cp:category/>
  <cp:version/>
  <cp:contentType/>
  <cp:contentStatus/>
</cp:coreProperties>
</file>